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defaultThemeVersion="124226"/>
  <mc:AlternateContent xmlns:mc="http://schemas.openxmlformats.org/markup-compatibility/2006">
    <mc:Choice Requires="x15">
      <x15ac:absPath xmlns:x15ac="http://schemas.microsoft.com/office/spreadsheetml/2010/11/ac" url="D:\3.0 ΕΣΠΑ 2021-2027\ΔΑΜ_ΠΑΡΚΑ_ΜΜΕ\Draft Πρόσκλησης Επιχ_Πάρκα\Final Κριτήρια\Πρόσκληση\Αρχεία ΕΠ\"/>
    </mc:Choice>
  </mc:AlternateContent>
  <xr:revisionPtr revIDLastSave="0" documentId="13_ncr:1_{57E0C4C0-5163-4996-93CB-9D0736E9FBEA}" xr6:coauthVersionLast="47" xr6:coauthVersionMax="47" xr10:uidLastSave="{00000000-0000-0000-0000-000000000000}"/>
  <bookViews>
    <workbookView xWindow="-28920" yWindow="-120" windowWidth="29040" windowHeight="15720" tabRatio="840" xr2:uid="{00000000-000D-0000-FFFF-FFFF00000000}"/>
  </bookViews>
  <sheets>
    <sheet name="Οδηγίες" sheetId="42" r:id="rId1"/>
    <sheet name="ΚΟΣΤΟΣ" sheetId="47" r:id="rId2"/>
    <sheet name="ΑΠΟΡΡΟΦΗΣΗ &amp; ΕΚΜΕΤΑΛΛΕΥΣΗ ΕΠ" sheetId="4" r:id="rId3"/>
    <sheet name="ΠΩΛΗΣΕΙΣ-ΜΙΣΘΩΣΕΙΣ" sheetId="5" r:id="rId4"/>
    <sheet name="ΛΟΙΠΑ ΕΣΟΔΑ" sheetId="48" r:id="rId5"/>
    <sheet name="ΚΥΚΛΟΣ ΕΡΓΑΣΙΩΝ" sheetId="7" r:id="rId6"/>
    <sheet name="Α ΥΛΕΣ" sheetId="8" state="hidden" r:id="rId7"/>
    <sheet name="Β ΥΛΕΣ" sheetId="12" state="hidden" r:id="rId8"/>
    <sheet name="ΕΝΕΡΓΕΙΑ" sheetId="10" r:id="rId9"/>
    <sheet name="ΛΟΙΠΑ ΕΞΟΔΑ" sheetId="11" r:id="rId10"/>
    <sheet name="ΚΟΣΤΟΣ ΠΑΡΑΓΩΓΗΣ" sheetId="13" r:id="rId11"/>
    <sheet name="ΚΕΦΑΛΑΙΟ ΚΙΝΗΣΗΣ" sheetId="14" r:id="rId12"/>
    <sheet name="ΜΑΚΡΟΠΡΟΘΕΣΜΟ ΔΑΝΕΙΟ " sheetId="15" r:id="rId13"/>
    <sheet name="LEASING ΕΠΕΝΔΥΤΙΚΟΥ ΣΧΕΔΙΟΥ" sheetId="24" r:id="rId14"/>
    <sheet name="ΥΦΙΣΤΑΜΕΝΕΣ ΔΑΝΕΙΑΚΕΣ ΥΠΟΧΡ" sheetId="16" state="hidden" r:id="rId15"/>
    <sheet name="ΞΕΝΑ ΚΕΦΑΛΑΙΑ" sheetId="35" r:id="rId16"/>
    <sheet name="ΤΟΚΟΧΡΕΟΛΥΣΙΑ ΔΑΝΕΙΩΝ" sheetId="36" state="hidden" r:id="rId17"/>
    <sheet name="ΑΠΟΣΒΕΣΕΙΣ" sheetId="17" r:id="rId18"/>
    <sheet name="ΛΜΟΣ ΕΚΜΕΤ " sheetId="18" r:id="rId19"/>
    <sheet name="ΔΙΑΝΟΜΗ ΚΕΡΔΩΝ" sheetId="41" r:id="rId20"/>
    <sheet name="ΙΑΤΔ" sheetId="45" state="hidden" r:id="rId21"/>
    <sheet name="ΔΕΙΚΤΗΣ IRR" sheetId="19" r:id="rId22"/>
    <sheet name="ΛΜΟΣ 3-ετίας" sheetId="49" r:id="rId23"/>
  </sheets>
  <definedNames>
    <definedName name="_ad2">#REF!</definedName>
    <definedName name="_ap2">#REF!</definedName>
    <definedName name="_bi2">#REF!</definedName>
    <definedName name="_bk2">#REF!</definedName>
    <definedName name="_d2">#REF!</definedName>
    <definedName name="ad" localSheetId="15">#REF!</definedName>
    <definedName name="ad" localSheetId="16">#REF!</definedName>
    <definedName name="ad">#REF!</definedName>
    <definedName name="Annual_interest_rate">#REF!</definedName>
    <definedName name="ap" localSheetId="15">#REF!</definedName>
    <definedName name="ap" localSheetId="16">#REF!</definedName>
    <definedName name="ap">#REF!</definedName>
    <definedName name="B">#REF!</definedName>
    <definedName name="bi" localSheetId="15">#REF!</definedName>
    <definedName name="bi" localSheetId="16">#REF!</definedName>
    <definedName name="bi">#REF!</definedName>
    <definedName name="bk" localSheetId="15">#REF!</definedName>
    <definedName name="bk" localSheetId="16">#REF!</definedName>
    <definedName name="bk">#REF!</definedName>
    <definedName name="C_" localSheetId="15">#REF!</definedName>
    <definedName name="C_" localSheetId="16">#REF!</definedName>
    <definedName name="C_">#REF!</definedName>
    <definedName name="d" localSheetId="15">#REF!</definedName>
    <definedName name="d" localSheetId="16">#REF!</definedName>
    <definedName name="d">#REF!</definedName>
    <definedName name="dm">#REF!</definedName>
    <definedName name="dt">#REF!</definedName>
    <definedName name="eis" localSheetId="15">#REF!</definedName>
    <definedName name="eis" localSheetId="16">#REF!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15">#REF!</definedName>
    <definedName name="giannhs" localSheetId="16">#REF!</definedName>
    <definedName name="giannhs">#REF!</definedName>
    <definedName name="il" localSheetId="15">#REF!</definedName>
    <definedName name="il" localSheetId="16">#REF!</definedName>
    <definedName name="il">#REF!</definedName>
    <definedName name="isf">#REF!</definedName>
    <definedName name="isk">#REF!</definedName>
    <definedName name="J" localSheetId="15">#REF!</definedName>
    <definedName name="J" localSheetId="16">#REF!</definedName>
    <definedName name="J">#REF!</definedName>
    <definedName name="K" localSheetId="15">#REF!</definedName>
    <definedName name="K" localSheetId="16">#REF!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15">#REF!</definedName>
    <definedName name="per" localSheetId="16">#REF!</definedName>
    <definedName name="per">#REF!</definedName>
    <definedName name="perr" localSheetId="15">#REF!</definedName>
    <definedName name="perr" localSheetId="16">#REF!</definedName>
    <definedName name="perr">#REF!</definedName>
    <definedName name="Pmt_to_use">#REF!</definedName>
    <definedName name="pr" localSheetId="15">#REF!</definedName>
    <definedName name="pr" localSheetId="16">#REF!</definedName>
    <definedName name="pr">#REF!</definedName>
    <definedName name="Print_Area_MI">#REF!</definedName>
    <definedName name="psm">#REF!</definedName>
    <definedName name="pssssssss" localSheetId="15">#REF!</definedName>
    <definedName name="pssssssss" localSheetId="16">#REF!</definedName>
    <definedName name="pssssssss">#REF!</definedName>
    <definedName name="R_" localSheetId="15">#REF!</definedName>
    <definedName name="R_" localSheetId="16">#REF!</definedName>
    <definedName name="R_">#REF!</definedName>
    <definedName name="Reimbursement">"Επιστροφή εξόδων"</definedName>
    <definedName name="rmd">#REF!</definedName>
    <definedName name="rperiod">#REF!</definedName>
    <definedName name="se">#REF!</definedName>
    <definedName name="sep" localSheetId="15">#REF!</definedName>
    <definedName name="sep" localSheetId="16">#REF!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15">#REF!</definedName>
    <definedName name="ΑΞΙΑ_ΤΗΣ_ΕΠΙΧΕΙΡΗΣΗΣ__ΜΙΝ" localSheetId="16">#REF!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15">#REF!</definedName>
    <definedName name="δδδδδ" localSheetId="16">#REF!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15">#REF!</definedName>
    <definedName name="Δρχ" localSheetId="16">#REF!</definedName>
    <definedName name="Δρχ">#REF!</definedName>
    <definedName name="ΕΠ">#REF!</definedName>
    <definedName name="ΕΠΙΤΟΚΙΟ_ΠΡΟΕΞΟΦΛΗΣΗΣ" localSheetId="15">#REF!</definedName>
    <definedName name="ΕΠΙΤΟΚΙΟ_ΠΡΟΕΞΟΦΛΗΣΗΣ" localSheetId="16">#REF!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15">#REF!</definedName>
    <definedName name="ΜΕΣΗ_ΤΙΜΗ_ΑΞΙΑΣ_ΕΠΙΧΕΙΡΗΣΗΣ" localSheetId="16">#REF!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15">#REF!</definedName>
    <definedName name="ΣΣΠ1" localSheetId="16">#REF!</definedName>
    <definedName name="ΣΣΠ1">#REF!</definedName>
    <definedName name="ΣΣΠ10" localSheetId="15">#REF!</definedName>
    <definedName name="ΣΣΠ10" localSheetId="16">#REF!</definedName>
    <definedName name="ΣΣΠ10">#REF!</definedName>
    <definedName name="ΣΣΠ11" localSheetId="15">#REF!</definedName>
    <definedName name="ΣΣΠ11" localSheetId="16">#REF!</definedName>
    <definedName name="ΣΣΠ11">#REF!</definedName>
    <definedName name="ΣΣΠ12" localSheetId="15">#REF!</definedName>
    <definedName name="ΣΣΠ12" localSheetId="16">#REF!</definedName>
    <definedName name="ΣΣΠ12">#REF!</definedName>
    <definedName name="ΣΣΠ2" localSheetId="15">#REF!</definedName>
    <definedName name="ΣΣΠ2" localSheetId="16">#REF!</definedName>
    <definedName name="ΣΣΠ2">#REF!</definedName>
    <definedName name="ΣΣΠ3" localSheetId="15">#REF!</definedName>
    <definedName name="ΣΣΠ3" localSheetId="16">#REF!</definedName>
    <definedName name="ΣΣΠ3">#REF!</definedName>
    <definedName name="ΣΣΠ4" localSheetId="15">#REF!</definedName>
    <definedName name="ΣΣΠ4" localSheetId="16">#REF!</definedName>
    <definedName name="ΣΣΠ4">#REF!</definedName>
    <definedName name="ΣΣΠ5" localSheetId="15">#REF!</definedName>
    <definedName name="ΣΣΠ5" localSheetId="16">#REF!</definedName>
    <definedName name="ΣΣΠ5">#REF!</definedName>
    <definedName name="ΣΣΠ6" localSheetId="15">#REF!</definedName>
    <definedName name="ΣΣΠ6" localSheetId="16">#REF!</definedName>
    <definedName name="ΣΣΠ6">#REF!</definedName>
    <definedName name="ΣΣΠ7" localSheetId="15">#REF!</definedName>
    <definedName name="ΣΣΠ7" localSheetId="16">#REF!</definedName>
    <definedName name="ΣΣΠ7">#REF!</definedName>
    <definedName name="ΣΣΠ8" localSheetId="15">#REF!</definedName>
    <definedName name="ΣΣΠ8" localSheetId="16">#REF!</definedName>
    <definedName name="ΣΣΠ8">#REF!</definedName>
    <definedName name="ΣΣΠ9" localSheetId="15">#REF!</definedName>
    <definedName name="ΣΣΠ9" localSheetId="16">#REF!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47" l="1"/>
  <c r="C4" i="49"/>
  <c r="C8" i="49" s="1"/>
  <c r="C12" i="49" s="1"/>
  <c r="C17" i="49" s="1"/>
  <c r="C19" i="49" s="1"/>
  <c r="C21" i="49" s="1"/>
  <c r="B4" i="49"/>
  <c r="B8" i="49" s="1"/>
  <c r="B12" i="49" s="1"/>
  <c r="B17" i="49" s="1"/>
  <c r="B19" i="49" s="1"/>
  <c r="B21" i="49" s="1"/>
  <c r="D4" i="49"/>
  <c r="D8" i="49" l="1"/>
  <c r="D12" i="49" s="1"/>
  <c r="D17" i="49" l="1"/>
  <c r="D19" i="49" s="1"/>
  <c r="D21" i="49" s="1"/>
  <c r="K46" i="48" l="1"/>
  <c r="J46" i="48"/>
  <c r="I46" i="48"/>
  <c r="H46" i="48"/>
  <c r="G46" i="48"/>
  <c r="F46" i="48"/>
  <c r="E46" i="48"/>
  <c r="D46" i="48"/>
  <c r="C46" i="48"/>
  <c r="B46" i="48"/>
  <c r="K35" i="48"/>
  <c r="L40" i="7" s="1"/>
  <c r="L44" i="7" s="1"/>
  <c r="J35" i="48"/>
  <c r="K40" i="7" s="1"/>
  <c r="I35" i="48"/>
  <c r="J40" i="7" s="1"/>
  <c r="H35" i="48"/>
  <c r="I40" i="7" s="1"/>
  <c r="G35" i="48"/>
  <c r="H40" i="7" s="1"/>
  <c r="F35" i="48"/>
  <c r="G40" i="7" s="1"/>
  <c r="E35" i="48"/>
  <c r="F40" i="7" s="1"/>
  <c r="D35" i="48"/>
  <c r="E40" i="7" s="1"/>
  <c r="C35" i="48"/>
  <c r="D40" i="7" s="1"/>
  <c r="B35" i="48"/>
  <c r="C40" i="7" s="1"/>
  <c r="E44" i="7" l="1"/>
  <c r="D44" i="7"/>
  <c r="C44" i="7"/>
  <c r="F44" i="7"/>
  <c r="G44" i="7"/>
  <c r="J44" i="7"/>
  <c r="K44" i="7"/>
  <c r="H44" i="7"/>
  <c r="I44" i="7"/>
  <c r="M14" i="17"/>
  <c r="M15" i="17"/>
  <c r="L14" i="17"/>
  <c r="L15" i="17"/>
  <c r="K14" i="17"/>
  <c r="K15" i="17"/>
  <c r="J13" i="17"/>
  <c r="J14" i="17"/>
  <c r="J15" i="17"/>
  <c r="I14" i="17"/>
  <c r="I15" i="17"/>
  <c r="H14" i="17"/>
  <c r="H15" i="17"/>
  <c r="G14" i="17"/>
  <c r="G15" i="17"/>
  <c r="F14" i="17"/>
  <c r="F15" i="17"/>
  <c r="E14" i="17"/>
  <c r="E15" i="17"/>
  <c r="D14" i="17"/>
  <c r="D15" i="17"/>
  <c r="B15" i="17"/>
  <c r="B14" i="17"/>
  <c r="M13" i="17"/>
  <c r="B11" i="17"/>
  <c r="B10" i="17"/>
  <c r="B9" i="17"/>
  <c r="B8" i="17"/>
  <c r="B6" i="17"/>
  <c r="B5" i="17"/>
  <c r="F13" i="17" l="1"/>
  <c r="K13" i="17"/>
  <c r="D13" i="17"/>
  <c r="L13" i="17"/>
  <c r="H13" i="17"/>
  <c r="I13" i="17"/>
  <c r="G13" i="17"/>
  <c r="E13" i="17"/>
  <c r="E39" i="47"/>
  <c r="E36" i="47"/>
  <c r="E35" i="47"/>
  <c r="D35" i="47"/>
  <c r="E34" i="47"/>
  <c r="E25" i="47"/>
  <c r="D25" i="47"/>
  <c r="E24" i="47"/>
  <c r="E26" i="47" s="1"/>
  <c r="D24" i="47"/>
  <c r="E32" i="47"/>
  <c r="E15" i="47"/>
  <c r="D15" i="47"/>
  <c r="E12" i="47"/>
  <c r="D12" i="47"/>
  <c r="E38" i="47" l="1"/>
  <c r="D36" i="47"/>
  <c r="D39" i="47"/>
  <c r="D38" i="47"/>
  <c r="D26" i="47"/>
  <c r="C4" i="13" l="1"/>
  <c r="D4" i="13" s="1"/>
  <c r="E4" i="13" s="1"/>
  <c r="F4" i="13" s="1"/>
  <c r="G4" i="13" s="1"/>
  <c r="H4" i="13" s="1"/>
  <c r="I4" i="13" s="1"/>
  <c r="J4" i="13" s="1"/>
  <c r="K4" i="13" s="1"/>
  <c r="K22" i="48"/>
  <c r="L18" i="7" s="1"/>
  <c r="J22" i="48"/>
  <c r="K18" i="7" s="1"/>
  <c r="I22" i="48"/>
  <c r="J18" i="7" s="1"/>
  <c r="H22" i="48"/>
  <c r="I18" i="7" s="1"/>
  <c r="G22" i="48"/>
  <c r="H18" i="7" s="1"/>
  <c r="F22" i="48"/>
  <c r="E22" i="48"/>
  <c r="F18" i="7" s="1"/>
  <c r="D22" i="48"/>
  <c r="C22" i="48"/>
  <c r="D18" i="7" s="1"/>
  <c r="B22" i="48"/>
  <c r="C18" i="7" s="1"/>
  <c r="K11" i="48"/>
  <c r="J11" i="48"/>
  <c r="I11" i="48"/>
  <c r="H11" i="48"/>
  <c r="G11" i="48"/>
  <c r="F11" i="48"/>
  <c r="E11" i="48"/>
  <c r="D11" i="48"/>
  <c r="C11" i="48"/>
  <c r="B11" i="48"/>
  <c r="G9" i="4"/>
  <c r="H9" i="4" s="1"/>
  <c r="I9" i="4" s="1"/>
  <c r="E7" i="4"/>
  <c r="E8" i="4" s="1"/>
  <c r="E10" i="4" s="1"/>
  <c r="F7" i="4"/>
  <c r="F8" i="4" s="1"/>
  <c r="G7" i="4"/>
  <c r="H7" i="4"/>
  <c r="I7" i="4"/>
  <c r="J7" i="4"/>
  <c r="K7" i="4"/>
  <c r="K8" i="4" s="1"/>
  <c r="L7" i="4"/>
  <c r="M7" i="4"/>
  <c r="D7" i="4"/>
  <c r="E4" i="4"/>
  <c r="F4" i="4"/>
  <c r="G4" i="4"/>
  <c r="H4" i="4"/>
  <c r="I4" i="4"/>
  <c r="J4" i="4"/>
  <c r="J8" i="4" s="1"/>
  <c r="K4" i="4"/>
  <c r="L4" i="4"/>
  <c r="L8" i="4" s="1"/>
  <c r="M4" i="4"/>
  <c r="D4" i="4"/>
  <c r="C8" i="4"/>
  <c r="C10" i="4" s="1"/>
  <c r="G11" i="17"/>
  <c r="L10" i="17"/>
  <c r="E9" i="17"/>
  <c r="J8" i="17"/>
  <c r="H7" i="17"/>
  <c r="E9" i="47"/>
  <c r="D9" i="47"/>
  <c r="B16" i="17" s="1"/>
  <c r="F10" i="4" l="1"/>
  <c r="M8" i="4"/>
  <c r="I8" i="4"/>
  <c r="I10" i="4" s="1"/>
  <c r="H8" i="4"/>
  <c r="H10" i="4" s="1"/>
  <c r="G8" i="4"/>
  <c r="G10" i="4" s="1"/>
  <c r="D8" i="4"/>
  <c r="D10" i="4" s="1"/>
  <c r="I17" i="7"/>
  <c r="I21" i="7" s="1"/>
  <c r="I50" i="7" s="1"/>
  <c r="H50" i="48"/>
  <c r="E17" i="7"/>
  <c r="D50" i="48"/>
  <c r="K17" i="7"/>
  <c r="K21" i="7" s="1"/>
  <c r="K50" i="7" s="1"/>
  <c r="J50" i="48"/>
  <c r="L17" i="7"/>
  <c r="L21" i="7" s="1"/>
  <c r="L50" i="7" s="1"/>
  <c r="K50" i="48"/>
  <c r="F17" i="7"/>
  <c r="F21" i="7" s="1"/>
  <c r="F50" i="7" s="1"/>
  <c r="E50" i="48"/>
  <c r="H17" i="7"/>
  <c r="G50" i="48"/>
  <c r="J17" i="7"/>
  <c r="J21" i="7" s="1"/>
  <c r="J50" i="7" s="1"/>
  <c r="I50" i="48"/>
  <c r="D17" i="7"/>
  <c r="D21" i="7" s="1"/>
  <c r="D50" i="7" s="1"/>
  <c r="C50" i="48"/>
  <c r="G17" i="7"/>
  <c r="F50" i="48"/>
  <c r="C17" i="7"/>
  <c r="C21" i="7" s="1"/>
  <c r="C50" i="7" s="1"/>
  <c r="B50" i="48"/>
  <c r="G18" i="7"/>
  <c r="E18" i="7"/>
  <c r="E21" i="7" s="1"/>
  <c r="E50" i="7" s="1"/>
  <c r="H21" i="7"/>
  <c r="H50" i="7" s="1"/>
  <c r="E40" i="47"/>
  <c r="D40" i="47"/>
  <c r="J9" i="4"/>
  <c r="K9" i="4" s="1"/>
  <c r="L9" i="4" s="1"/>
  <c r="M9" i="4" s="1"/>
  <c r="L9" i="17"/>
  <c r="D11" i="17"/>
  <c r="E7" i="17"/>
  <c r="G9" i="17"/>
  <c r="I11" i="17"/>
  <c r="L8" i="17"/>
  <c r="D10" i="17"/>
  <c r="G8" i="17"/>
  <c r="I10" i="17"/>
  <c r="L7" i="17"/>
  <c r="G10" i="17"/>
  <c r="D9" i="17"/>
  <c r="G7" i="17"/>
  <c r="I9" i="17"/>
  <c r="K11" i="17"/>
  <c r="J7" i="17"/>
  <c r="D8" i="17"/>
  <c r="F11" i="17"/>
  <c r="I8" i="17"/>
  <c r="K10" i="17"/>
  <c r="E8" i="17"/>
  <c r="D7" i="17"/>
  <c r="F10" i="17"/>
  <c r="I7" i="17"/>
  <c r="K9" i="17"/>
  <c r="M11" i="17"/>
  <c r="F9" i="17"/>
  <c r="H11" i="17"/>
  <c r="K8" i="17"/>
  <c r="M10" i="17"/>
  <c r="F8" i="17"/>
  <c r="H10" i="17"/>
  <c r="K7" i="17"/>
  <c r="M9" i="17"/>
  <c r="F7" i="17"/>
  <c r="H9" i="17"/>
  <c r="J11" i="17"/>
  <c r="M8" i="17"/>
  <c r="E11" i="17"/>
  <c r="H8" i="17"/>
  <c r="J10" i="17"/>
  <c r="M7" i="17"/>
  <c r="E10" i="17"/>
  <c r="J9" i="17"/>
  <c r="L11" i="17"/>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D25" i="17"/>
  <c r="E25" i="17"/>
  <c r="F25" i="17"/>
  <c r="G25" i="17"/>
  <c r="H25" i="17"/>
  <c r="I25" i="17"/>
  <c r="J25" i="17"/>
  <c r="K25" i="17"/>
  <c r="L25" i="17"/>
  <c r="M25"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D8" i="14"/>
  <c r="E8" i="14"/>
  <c r="E18" i="19"/>
  <c r="E19" i="19"/>
  <c r="E20" i="19" s="1"/>
  <c r="F8" i="14"/>
  <c r="F18" i="19" s="1"/>
  <c r="F19" i="19" s="1"/>
  <c r="G8" i="14"/>
  <c r="H8" i="14"/>
  <c r="I8" i="14"/>
  <c r="J18" i="19" s="1"/>
  <c r="J19" i="19" s="1"/>
  <c r="I18" i="19"/>
  <c r="I19" i="19"/>
  <c r="J8" i="14"/>
  <c r="K8" i="14"/>
  <c r="K18" i="19" s="1"/>
  <c r="K19" i="19" s="1"/>
  <c r="K20" i="19" s="1"/>
  <c r="L8" i="14"/>
  <c r="L18" i="19" s="1"/>
  <c r="L19" i="19" s="1"/>
  <c r="L20" i="19" s="1"/>
  <c r="B11" i="11"/>
  <c r="C11" i="11"/>
  <c r="D11" i="11"/>
  <c r="E11" i="11"/>
  <c r="F11" i="11"/>
  <c r="G11" i="11"/>
  <c r="H11" i="11"/>
  <c r="I11" i="11"/>
  <c r="J11" i="11"/>
  <c r="K11" i="11"/>
  <c r="B22" i="11"/>
  <c r="C22" i="11"/>
  <c r="C25" i="11" s="1"/>
  <c r="C7" i="13" s="1"/>
  <c r="D22" i="11"/>
  <c r="E22" i="11"/>
  <c r="E25" i="11" s="1"/>
  <c r="E7" i="13" s="1"/>
  <c r="F22" i="11"/>
  <c r="G22" i="11"/>
  <c r="H22" i="11"/>
  <c r="I22" i="11"/>
  <c r="I25" i="11" s="1"/>
  <c r="I7" i="13" s="1"/>
  <c r="J22" i="11"/>
  <c r="K22" i="11"/>
  <c r="K25" i="11" s="1"/>
  <c r="K7"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E3" i="7"/>
  <c r="F3" i="7"/>
  <c r="G3" i="7"/>
  <c r="H3" i="7"/>
  <c r="I3" i="7"/>
  <c r="J3" i="7"/>
  <c r="K3" i="7"/>
  <c r="L3" i="7"/>
  <c r="C4" i="7"/>
  <c r="D4" i="7"/>
  <c r="E4" i="7"/>
  <c r="F4" i="7"/>
  <c r="G4" i="7"/>
  <c r="H4" i="7"/>
  <c r="I4" i="7"/>
  <c r="J4" i="7"/>
  <c r="K4" i="7"/>
  <c r="L4" i="7"/>
  <c r="C5" i="7"/>
  <c r="D5" i="7"/>
  <c r="E5" i="7"/>
  <c r="F5" i="7"/>
  <c r="G5" i="7"/>
  <c r="H5" i="7"/>
  <c r="I5" i="7"/>
  <c r="J5" i="7"/>
  <c r="K5" i="7"/>
  <c r="L5" i="7"/>
  <c r="C6" i="7"/>
  <c r="D6" i="7"/>
  <c r="E6" i="7"/>
  <c r="F6" i="7"/>
  <c r="G6" i="7"/>
  <c r="H6" i="7"/>
  <c r="I6" i="7"/>
  <c r="J6" i="7"/>
  <c r="K6" i="7"/>
  <c r="L6" i="7"/>
  <c r="C7" i="7"/>
  <c r="D7" i="7"/>
  <c r="E7" i="7"/>
  <c r="F7" i="7"/>
  <c r="G7" i="7"/>
  <c r="H7" i="7"/>
  <c r="I7" i="7"/>
  <c r="J7" i="7"/>
  <c r="K7" i="7"/>
  <c r="L7" i="7"/>
  <c r="C10" i="7"/>
  <c r="D10" i="7"/>
  <c r="E10" i="7"/>
  <c r="F10" i="7"/>
  <c r="G10" i="7"/>
  <c r="H10" i="7"/>
  <c r="I10" i="7"/>
  <c r="J10" i="7"/>
  <c r="K10" i="7"/>
  <c r="L10" i="7"/>
  <c r="C11" i="7"/>
  <c r="D11" i="7"/>
  <c r="E11" i="7"/>
  <c r="F11" i="7"/>
  <c r="G11" i="7"/>
  <c r="H11" i="7"/>
  <c r="I11" i="7"/>
  <c r="J11" i="7"/>
  <c r="K11" i="7"/>
  <c r="L11" i="7"/>
  <c r="C12" i="7"/>
  <c r="D12" i="7"/>
  <c r="E12" i="7"/>
  <c r="F12" i="7"/>
  <c r="G12" i="7"/>
  <c r="H12" i="7"/>
  <c r="I12" i="7"/>
  <c r="J12" i="7"/>
  <c r="K12" i="7"/>
  <c r="L12" i="7"/>
  <c r="C13" i="7"/>
  <c r="D13" i="7"/>
  <c r="E13" i="7"/>
  <c r="F13" i="7"/>
  <c r="G13" i="7"/>
  <c r="H13" i="7"/>
  <c r="I13" i="7"/>
  <c r="J13" i="7"/>
  <c r="K13" i="7"/>
  <c r="L13" i="7"/>
  <c r="C14" i="7"/>
  <c r="D14" i="7"/>
  <c r="E14" i="7"/>
  <c r="F14" i="7"/>
  <c r="G14" i="7"/>
  <c r="H14" i="7"/>
  <c r="I14" i="7"/>
  <c r="J14" i="7"/>
  <c r="K14" i="7"/>
  <c r="L14" i="7"/>
  <c r="C26" i="7"/>
  <c r="D26" i="7"/>
  <c r="E26" i="7"/>
  <c r="F26" i="7"/>
  <c r="G26" i="7"/>
  <c r="H26" i="7"/>
  <c r="I26" i="7"/>
  <c r="J26" i="7"/>
  <c r="K26" i="7"/>
  <c r="L26" i="7"/>
  <c r="C27" i="7"/>
  <c r="D27" i="7"/>
  <c r="E27" i="7"/>
  <c r="F27" i="7"/>
  <c r="G27" i="7"/>
  <c r="H27" i="7"/>
  <c r="I27" i="7"/>
  <c r="J27" i="7"/>
  <c r="K27" i="7"/>
  <c r="L27" i="7"/>
  <c r="C28" i="7"/>
  <c r="D28" i="7"/>
  <c r="E28" i="7"/>
  <c r="F28" i="7"/>
  <c r="G28" i="7"/>
  <c r="H28" i="7"/>
  <c r="I28" i="7"/>
  <c r="J28" i="7"/>
  <c r="K28" i="7"/>
  <c r="L28" i="7"/>
  <c r="C29" i="7"/>
  <c r="D29" i="7"/>
  <c r="E29" i="7"/>
  <c r="F29" i="7"/>
  <c r="G29" i="7"/>
  <c r="H29" i="7"/>
  <c r="I29" i="7"/>
  <c r="J29" i="7"/>
  <c r="K29" i="7"/>
  <c r="L29" i="7"/>
  <c r="C30" i="7"/>
  <c r="D30" i="7"/>
  <c r="E30" i="7"/>
  <c r="F30" i="7"/>
  <c r="G30" i="7"/>
  <c r="H30" i="7"/>
  <c r="I30" i="7"/>
  <c r="J30" i="7"/>
  <c r="K30" i="7"/>
  <c r="L30" i="7"/>
  <c r="C33" i="7"/>
  <c r="D33" i="7"/>
  <c r="E33" i="7"/>
  <c r="F33" i="7"/>
  <c r="G33" i="7"/>
  <c r="H33" i="7"/>
  <c r="I33" i="7"/>
  <c r="J33" i="7"/>
  <c r="K33" i="7"/>
  <c r="L33" i="7"/>
  <c r="C34" i="7"/>
  <c r="D34" i="7"/>
  <c r="E34" i="7"/>
  <c r="F34" i="7"/>
  <c r="G34" i="7"/>
  <c r="H34" i="7"/>
  <c r="I34" i="7"/>
  <c r="J34" i="7"/>
  <c r="K34" i="7"/>
  <c r="L34" i="7"/>
  <c r="C35" i="7"/>
  <c r="D35" i="7"/>
  <c r="E35" i="7"/>
  <c r="F35" i="7"/>
  <c r="G35" i="7"/>
  <c r="H35" i="7"/>
  <c r="I35" i="7"/>
  <c r="J35" i="7"/>
  <c r="K35" i="7"/>
  <c r="L35" i="7"/>
  <c r="C36" i="7"/>
  <c r="D36" i="7"/>
  <c r="E36" i="7"/>
  <c r="F36" i="7"/>
  <c r="G36" i="7"/>
  <c r="H36" i="7"/>
  <c r="I36" i="7"/>
  <c r="J36" i="7"/>
  <c r="K36" i="7"/>
  <c r="L36" i="7"/>
  <c r="C37" i="7"/>
  <c r="D37" i="7"/>
  <c r="E37" i="7"/>
  <c r="F37" i="7"/>
  <c r="G37" i="7"/>
  <c r="H37" i="7"/>
  <c r="I37" i="7"/>
  <c r="J37" i="7"/>
  <c r="K37" i="7"/>
  <c r="L37" i="7"/>
  <c r="C8" i="5"/>
  <c r="D8" i="5"/>
  <c r="E8" i="5"/>
  <c r="F8" i="5"/>
  <c r="G8" i="5"/>
  <c r="H8" i="5"/>
  <c r="I8" i="5"/>
  <c r="J8" i="5"/>
  <c r="K8" i="5"/>
  <c r="L8" i="5"/>
  <c r="C16" i="5"/>
  <c r="D16" i="5"/>
  <c r="E16" i="5"/>
  <c r="F16" i="5"/>
  <c r="G16" i="5"/>
  <c r="H16" i="5"/>
  <c r="I16" i="5"/>
  <c r="J16" i="5"/>
  <c r="K16" i="5"/>
  <c r="L16" i="5"/>
  <c r="C26" i="5"/>
  <c r="D26" i="5"/>
  <c r="E26" i="5"/>
  <c r="F26" i="5"/>
  <c r="G26" i="5"/>
  <c r="H26" i="5"/>
  <c r="I26" i="5"/>
  <c r="J26" i="5"/>
  <c r="K26" i="5"/>
  <c r="L26" i="5"/>
  <c r="C33" i="5"/>
  <c r="D33" i="5"/>
  <c r="E33" i="5"/>
  <c r="E38" i="5" s="1"/>
  <c r="F33" i="5"/>
  <c r="G33" i="5"/>
  <c r="H33" i="5"/>
  <c r="I33" i="5"/>
  <c r="J33" i="5"/>
  <c r="K33" i="5"/>
  <c r="L33" i="5"/>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L6" i="16"/>
  <c r="M6" i="16" s="1"/>
  <c r="N6" i="16" s="1"/>
  <c r="O6" i="16" s="1"/>
  <c r="P6" i="16" s="1"/>
  <c r="Q6" i="16" s="1"/>
  <c r="R6" i="16" s="1"/>
  <c r="R28" i="16"/>
  <c r="N28" i="16"/>
  <c r="J28" i="16"/>
  <c r="P27" i="16"/>
  <c r="L27" i="16"/>
  <c r="I2" i="45"/>
  <c r="E2" i="45"/>
  <c r="C4" i="45"/>
  <c r="K28" i="16"/>
  <c r="H2" i="45"/>
  <c r="F2" i="45"/>
  <c r="F20" i="19" l="1"/>
  <c r="C20" i="19"/>
  <c r="J20" i="19"/>
  <c r="G21" i="7"/>
  <c r="G50" i="7" s="1"/>
  <c r="B25" i="11"/>
  <c r="B7" i="13" s="1"/>
  <c r="H25" i="11"/>
  <c r="H7" i="13" s="1"/>
  <c r="I38" i="5"/>
  <c r="K38" i="5"/>
  <c r="F17" i="5"/>
  <c r="K34" i="5"/>
  <c r="L37" i="5"/>
  <c r="J34" i="5"/>
  <c r="H38" i="5"/>
  <c r="D16" i="17"/>
  <c r="C38" i="5"/>
  <c r="D37" i="5"/>
  <c r="K37" i="5"/>
  <c r="E34" i="5"/>
  <c r="C34" i="5"/>
  <c r="H34" i="5"/>
  <c r="H8" i="7"/>
  <c r="C37" i="5"/>
  <c r="E31" i="7"/>
  <c r="G15" i="7"/>
  <c r="J8" i="7"/>
  <c r="H38" i="7"/>
  <c r="K15" i="7"/>
  <c r="D8" i="7"/>
  <c r="K38" i="7"/>
  <c r="C38" i="7"/>
  <c r="I31" i="7"/>
  <c r="C31" i="7"/>
  <c r="F31" i="7"/>
  <c r="D15" i="7"/>
  <c r="F25" i="11"/>
  <c r="F7" i="13" s="1"/>
  <c r="G25" i="11"/>
  <c r="G7" i="13" s="1"/>
  <c r="L38" i="7"/>
  <c r="D31" i="7"/>
  <c r="J31" i="7"/>
  <c r="I38" i="7"/>
  <c r="D38" i="7"/>
  <c r="J38" i="7"/>
  <c r="F38" i="7"/>
  <c r="L31" i="7"/>
  <c r="H31" i="7"/>
  <c r="E38" i="7"/>
  <c r="I15" i="7"/>
  <c r="J17" i="5"/>
  <c r="L15" i="7"/>
  <c r="H15" i="7"/>
  <c r="G17" i="5"/>
  <c r="E15" i="7"/>
  <c r="F15" i="7"/>
  <c r="C15" i="7"/>
  <c r="I17" i="5"/>
  <c r="E8" i="7"/>
  <c r="K8" i="7"/>
  <c r="D17" i="5"/>
  <c r="G8" i="7"/>
  <c r="L17" i="5"/>
  <c r="E17" i="5"/>
  <c r="K17" i="5"/>
  <c r="L8" i="7"/>
  <c r="C8" i="7"/>
  <c r="C17" i="5"/>
  <c r="J10" i="4"/>
  <c r="M5" i="17"/>
  <c r="F5" i="17"/>
  <c r="K5" i="17"/>
  <c r="I5" i="17"/>
  <c r="D5" i="17"/>
  <c r="G5" i="17"/>
  <c r="L5" i="17"/>
  <c r="E5" i="17"/>
  <c r="J5" i="17"/>
  <c r="H5" i="17"/>
  <c r="F4" i="17"/>
  <c r="F16" i="17" s="1"/>
  <c r="H6" i="17"/>
  <c r="M6" i="17"/>
  <c r="F6" i="17"/>
  <c r="K6" i="17"/>
  <c r="I6" i="17"/>
  <c r="D6" i="17"/>
  <c r="G6" i="17"/>
  <c r="L6" i="17"/>
  <c r="E6" i="17"/>
  <c r="J6" i="17"/>
  <c r="D25" i="15"/>
  <c r="D22" i="15"/>
  <c r="D26" i="15"/>
  <c r="D31" i="15"/>
  <c r="D30" i="15"/>
  <c r="D27" i="15"/>
  <c r="D20" i="15"/>
  <c r="M3" i="16"/>
  <c r="L12" i="16"/>
  <c r="G25" i="10"/>
  <c r="C6" i="13" s="1"/>
  <c r="H35" i="12"/>
  <c r="G3" i="13" s="1"/>
  <c r="D35" i="12"/>
  <c r="C3" i="13" s="1"/>
  <c r="W25" i="10"/>
  <c r="K6" i="13" s="1"/>
  <c r="G10" i="10"/>
  <c r="K12" i="16"/>
  <c r="I34" i="5"/>
  <c r="J34" i="12"/>
  <c r="E26" i="12"/>
  <c r="M21" i="10"/>
  <c r="M25" i="10" s="1"/>
  <c r="F6" i="13" s="1"/>
  <c r="H25" i="10"/>
  <c r="C57" i="15"/>
  <c r="E34" i="8"/>
  <c r="E35" i="8" s="1"/>
  <c r="D2" i="13" s="1"/>
  <c r="L25" i="10"/>
  <c r="D25" i="11"/>
  <c r="D7" i="13" s="1"/>
  <c r="J37" i="5"/>
  <c r="H26" i="12"/>
  <c r="J25" i="10"/>
  <c r="Q21" i="10"/>
  <c r="I21" i="10"/>
  <c r="M10" i="10"/>
  <c r="G37" i="5"/>
  <c r="J38" i="5"/>
  <c r="K21" i="10"/>
  <c r="K10" i="10"/>
  <c r="J25" i="11"/>
  <c r="J7" i="13" s="1"/>
  <c r="D19" i="15"/>
  <c r="E37" i="5"/>
  <c r="E39" i="5" s="1"/>
  <c r="L34" i="8"/>
  <c r="F26" i="12"/>
  <c r="J12" i="16"/>
  <c r="C3" i="35" s="1"/>
  <c r="H34" i="8"/>
  <c r="K26" i="12"/>
  <c r="V25" i="10"/>
  <c r="D25" i="10"/>
  <c r="T25" i="10"/>
  <c r="M27" i="16"/>
  <c r="K26" i="8"/>
  <c r="O10" i="10"/>
  <c r="O25" i="10" s="1"/>
  <c r="G6" i="13" s="1"/>
  <c r="F34" i="8"/>
  <c r="L26" i="12"/>
  <c r="L35" i="12" s="1"/>
  <c r="K3" i="13" s="1"/>
  <c r="I26" i="8"/>
  <c r="G26" i="8"/>
  <c r="S21" i="10"/>
  <c r="N25" i="10"/>
  <c r="S10" i="10"/>
  <c r="K4" i="17"/>
  <c r="K16" i="17" s="1"/>
  <c r="H4" i="17"/>
  <c r="H16" i="17" s="1"/>
  <c r="L4" i="17"/>
  <c r="D29" i="15"/>
  <c r="D23" i="15"/>
  <c r="D21" i="15"/>
  <c r="L35" i="8"/>
  <c r="D3" i="35"/>
  <c r="L12" i="24"/>
  <c r="D34" i="5"/>
  <c r="D38" i="5"/>
  <c r="J8" i="45"/>
  <c r="J16" i="18"/>
  <c r="F8" i="45"/>
  <c r="F16" i="18"/>
  <c r="B8" i="45"/>
  <c r="B16" i="18"/>
  <c r="H8" i="45"/>
  <c r="H16" i="18"/>
  <c r="H8" i="36"/>
  <c r="D8" i="45"/>
  <c r="D16" i="18"/>
  <c r="D8" i="36"/>
  <c r="R27" i="16"/>
  <c r="K4" i="45"/>
  <c r="K4" i="36"/>
  <c r="N27" i="16"/>
  <c r="G4" i="36"/>
  <c r="G4" i="45"/>
  <c r="G18" i="19"/>
  <c r="G19" i="19" s="1"/>
  <c r="G20" i="19" s="1"/>
  <c r="H18" i="19"/>
  <c r="H19" i="19" s="1"/>
  <c r="H20" i="19" s="1"/>
  <c r="G34" i="5"/>
  <c r="G38" i="5"/>
  <c r="U10" i="10"/>
  <c r="L34" i="5"/>
  <c r="L38" i="5"/>
  <c r="F37" i="5"/>
  <c r="F34" i="5"/>
  <c r="J26" i="8"/>
  <c r="J35" i="8" s="1"/>
  <c r="F26" i="8"/>
  <c r="F35" i="8" s="1"/>
  <c r="Q25" i="10"/>
  <c r="H6" i="13" s="1"/>
  <c r="F38" i="5"/>
  <c r="I37" i="5"/>
  <c r="G38" i="7"/>
  <c r="K34" i="8"/>
  <c r="I34" i="8"/>
  <c r="H26" i="8"/>
  <c r="H35" i="8" s="1"/>
  <c r="E34" i="12"/>
  <c r="E21" i="10"/>
  <c r="U21" i="10"/>
  <c r="C52" i="15"/>
  <c r="C56" i="15"/>
  <c r="C60" i="15"/>
  <c r="C64" i="15"/>
  <c r="C50" i="15"/>
  <c r="E50" i="15" s="1"/>
  <c r="C54" i="15"/>
  <c r="C58" i="15"/>
  <c r="C62" i="15"/>
  <c r="C51" i="15"/>
  <c r="C55" i="15"/>
  <c r="C59" i="15"/>
  <c r="C63" i="15"/>
  <c r="H37" i="5"/>
  <c r="D26" i="8"/>
  <c r="D35" i="8" s="1"/>
  <c r="I34" i="12"/>
  <c r="I35" i="12" s="1"/>
  <c r="H3" i="13" s="1"/>
  <c r="K34" i="12"/>
  <c r="K35" i="12" s="1"/>
  <c r="J3" i="13" s="1"/>
  <c r="C26" i="12"/>
  <c r="I10" i="10"/>
  <c r="I25" i="10" s="1"/>
  <c r="D6" i="13" s="1"/>
  <c r="K51" i="16"/>
  <c r="L51" i="16" s="1"/>
  <c r="M51" i="16" s="1"/>
  <c r="N51" i="16" s="1"/>
  <c r="O51" i="16" s="1"/>
  <c r="P51" i="16" s="1"/>
  <c r="Q51" i="16" s="1"/>
  <c r="R51" i="16" s="1"/>
  <c r="H17" i="5"/>
  <c r="G34" i="8"/>
  <c r="G35" i="8" s="1"/>
  <c r="C34" i="8"/>
  <c r="C35" i="8" s="1"/>
  <c r="H17" i="8"/>
  <c r="G34" i="12"/>
  <c r="G35" i="12" s="1"/>
  <c r="F3" i="13" s="1"/>
  <c r="C34" i="12"/>
  <c r="F34" i="12"/>
  <c r="F35" i="12" s="1"/>
  <c r="E3" i="13" s="1"/>
  <c r="J26" i="12"/>
  <c r="J35" i="12" s="1"/>
  <c r="I3" i="13" s="1"/>
  <c r="E17" i="12"/>
  <c r="E10" i="10"/>
  <c r="D18" i="19"/>
  <c r="D19" i="19" s="1"/>
  <c r="D20" i="19" s="1"/>
  <c r="D50" i="15"/>
  <c r="K31" i="7"/>
  <c r="G31" i="7"/>
  <c r="J15" i="7"/>
  <c r="F8" i="7"/>
  <c r="D28" i="15"/>
  <c r="D17" i="15"/>
  <c r="C17" i="15" s="1"/>
  <c r="E17" i="15" s="1"/>
  <c r="D24" i="15"/>
  <c r="I8" i="7"/>
  <c r="J4" i="17"/>
  <c r="E4" i="17"/>
  <c r="M4" i="17"/>
  <c r="M16" i="17" s="1"/>
  <c r="D4" i="17"/>
  <c r="G4" i="17"/>
  <c r="G16" i="17" s="1"/>
  <c r="I4" i="17"/>
  <c r="I16" i="17" s="1"/>
  <c r="L16" i="17" l="1"/>
  <c r="E16" i="17"/>
  <c r="E27" i="17" s="1"/>
  <c r="J16" i="17"/>
  <c r="J27" i="17" s="1"/>
  <c r="H39" i="5"/>
  <c r="C49" i="7"/>
  <c r="J22" i="7"/>
  <c r="L39" i="5"/>
  <c r="I39" i="5"/>
  <c r="K22" i="7"/>
  <c r="G22" i="7"/>
  <c r="K39" i="5"/>
  <c r="C22" i="7"/>
  <c r="F22" i="7"/>
  <c r="E22" i="7"/>
  <c r="I22" i="7"/>
  <c r="H22" i="7"/>
  <c r="D22" i="7"/>
  <c r="L22" i="7"/>
  <c r="D39" i="5"/>
  <c r="C39" i="5"/>
  <c r="D48" i="7"/>
  <c r="F48" i="7"/>
  <c r="H49" i="7"/>
  <c r="J49" i="7"/>
  <c r="G49" i="7"/>
  <c r="H45" i="7"/>
  <c r="L45" i="7"/>
  <c r="E45" i="7"/>
  <c r="K49" i="7"/>
  <c r="L49" i="7"/>
  <c r="D49" i="7"/>
  <c r="C45" i="7"/>
  <c r="K48" i="7"/>
  <c r="L48" i="7"/>
  <c r="J48" i="7"/>
  <c r="H48" i="7"/>
  <c r="J45" i="7"/>
  <c r="C48" i="7"/>
  <c r="I45" i="7"/>
  <c r="I48" i="7"/>
  <c r="F45" i="7"/>
  <c r="G27" i="17"/>
  <c r="D27" i="17"/>
  <c r="I49" i="7"/>
  <c r="D45" i="7"/>
  <c r="F49" i="7"/>
  <c r="E49" i="7"/>
  <c r="E48" i="7"/>
  <c r="F39" i="5"/>
  <c r="G39" i="5"/>
  <c r="G48" i="7"/>
  <c r="K10" i="4"/>
  <c r="F27" i="17"/>
  <c r="K27" i="17"/>
  <c r="I27" i="17"/>
  <c r="M27" i="17"/>
  <c r="L27" i="17"/>
  <c r="H27" i="17"/>
  <c r="F20" i="18" s="1"/>
  <c r="B9" i="19"/>
  <c r="B10" i="19" s="1"/>
  <c r="B21" i="19" s="1"/>
  <c r="K25" i="10"/>
  <c r="E6" i="13" s="1"/>
  <c r="S25" i="10"/>
  <c r="I6" i="13" s="1"/>
  <c r="J39" i="5"/>
  <c r="K45" i="7"/>
  <c r="E35" i="12"/>
  <c r="D3" i="13" s="1"/>
  <c r="D8" i="13" s="1"/>
  <c r="B3" i="35"/>
  <c r="I35" i="8"/>
  <c r="G45" i="7"/>
  <c r="K35" i="8"/>
  <c r="K16" i="14" s="1"/>
  <c r="J2" i="35" s="1"/>
  <c r="M12" i="16"/>
  <c r="N3" i="16"/>
  <c r="B18" i="15"/>
  <c r="C18" i="15" s="1"/>
  <c r="E18" i="15" s="1"/>
  <c r="B51" i="15"/>
  <c r="D51" i="15" s="1"/>
  <c r="E51" i="15"/>
  <c r="G2" i="13"/>
  <c r="G8" i="13" s="1"/>
  <c r="H11" i="14"/>
  <c r="H16" i="14"/>
  <c r="G2" i="35" s="1"/>
  <c r="F16" i="14"/>
  <c r="E2" i="35" s="1"/>
  <c r="F11" i="14"/>
  <c r="E2" i="13"/>
  <c r="E8" i="13" s="1"/>
  <c r="C2" i="13"/>
  <c r="C8" i="13" s="1"/>
  <c r="D16" i="14"/>
  <c r="C2" i="35" s="1"/>
  <c r="D11" i="14"/>
  <c r="U25" i="10"/>
  <c r="J6" i="13" s="1"/>
  <c r="I11" i="14"/>
  <c r="H2" i="13"/>
  <c r="H8" i="13" s="1"/>
  <c r="I16" i="14"/>
  <c r="H2" i="35" s="1"/>
  <c r="J11" i="14"/>
  <c r="J16" i="14"/>
  <c r="I2" i="35" s="1"/>
  <c r="I2" i="13"/>
  <c r="M12" i="24"/>
  <c r="B2" i="13"/>
  <c r="E25" i="10"/>
  <c r="B6" i="13" s="1"/>
  <c r="C35" i="12"/>
  <c r="B3" i="13" s="1"/>
  <c r="G11" i="14"/>
  <c r="F2" i="13"/>
  <c r="F8" i="13" s="1"/>
  <c r="G16" i="14"/>
  <c r="F2" i="35" s="1"/>
  <c r="K11" i="14"/>
  <c r="J2" i="13"/>
  <c r="L16" i="14"/>
  <c r="K2" i="35" s="1"/>
  <c r="L11" i="14"/>
  <c r="K2" i="13"/>
  <c r="K8" i="13" s="1"/>
  <c r="D51" i="7" l="1"/>
  <c r="C2" i="18" s="1"/>
  <c r="C6" i="18" s="1"/>
  <c r="G51" i="7"/>
  <c r="F2" i="18" s="1"/>
  <c r="H51" i="7"/>
  <c r="H14" i="14" s="1"/>
  <c r="E51" i="7"/>
  <c r="D2" i="18" s="1"/>
  <c r="F51" i="7"/>
  <c r="E2" i="18" s="1"/>
  <c r="K51" i="7"/>
  <c r="J2" i="18" s="1"/>
  <c r="J51" i="7"/>
  <c r="J14" i="14" s="1"/>
  <c r="L51" i="7"/>
  <c r="K2" i="18" s="1"/>
  <c r="I51" i="7"/>
  <c r="H2" i="18" s="1"/>
  <c r="C51" i="7"/>
  <c r="B2" i="18" s="1"/>
  <c r="I8" i="13"/>
  <c r="I3" i="18" s="1"/>
  <c r="M10" i="4"/>
  <c r="L10" i="4"/>
  <c r="D20" i="18"/>
  <c r="H20" i="18"/>
  <c r="K20" i="18"/>
  <c r="E20" i="18"/>
  <c r="I20" i="18"/>
  <c r="J8" i="13"/>
  <c r="K12" i="14" s="1"/>
  <c r="E16" i="14"/>
  <c r="D2" i="35" s="1"/>
  <c r="E11" i="14"/>
  <c r="B20" i="18"/>
  <c r="O3" i="16"/>
  <c r="N12" i="16"/>
  <c r="E3" i="35"/>
  <c r="F3" i="35"/>
  <c r="B19" i="15"/>
  <c r="C19" i="15" s="1"/>
  <c r="E19" i="15" s="1"/>
  <c r="F13" i="14"/>
  <c r="E3" i="18"/>
  <c r="F12" i="14"/>
  <c r="B8" i="13"/>
  <c r="H12" i="14"/>
  <c r="G3" i="18"/>
  <c r="H13" i="14"/>
  <c r="E12" i="14"/>
  <c r="E13" i="14"/>
  <c r="D3" i="18"/>
  <c r="L12" i="14"/>
  <c r="L13" i="14"/>
  <c r="K3" i="18"/>
  <c r="C11" i="14"/>
  <c r="B52" i="15"/>
  <c r="D52" i="15" s="1"/>
  <c r="E52" i="15"/>
  <c r="F3" i="18"/>
  <c r="G13" i="14"/>
  <c r="G12" i="14"/>
  <c r="C16" i="14"/>
  <c r="B2" i="35" s="1"/>
  <c r="I13" i="14"/>
  <c r="H3" i="18"/>
  <c r="I12" i="14"/>
  <c r="D13" i="14"/>
  <c r="C3" i="18"/>
  <c r="D12" i="14"/>
  <c r="C20" i="18"/>
  <c r="J20" i="18"/>
  <c r="G20" i="18"/>
  <c r="C4" i="18" l="1"/>
  <c r="I14" i="14"/>
  <c r="I17" i="14" s="1"/>
  <c r="I25" i="14" s="1"/>
  <c r="I26" i="14" s="1"/>
  <c r="D14" i="14"/>
  <c r="D17" i="14" s="1"/>
  <c r="D19" i="14" s="1"/>
  <c r="C5" i="18"/>
  <c r="G14" i="14"/>
  <c r="I2" i="18"/>
  <c r="G2" i="18"/>
  <c r="G6" i="18" s="1"/>
  <c r="K14" i="14"/>
  <c r="C14" i="14"/>
  <c r="F14" i="14"/>
  <c r="F17" i="14" s="1"/>
  <c r="I4" i="18"/>
  <c r="D5" i="18"/>
  <c r="D6" i="18"/>
  <c r="J6" i="18"/>
  <c r="J5" i="18"/>
  <c r="E6" i="18"/>
  <c r="E5" i="18"/>
  <c r="H5" i="18"/>
  <c r="H6" i="18"/>
  <c r="B5" i="18"/>
  <c r="B6" i="18"/>
  <c r="K6" i="18"/>
  <c r="K5" i="18"/>
  <c r="I6" i="18"/>
  <c r="I5" i="18"/>
  <c r="E4" i="18"/>
  <c r="F6" i="18"/>
  <c r="F5" i="18"/>
  <c r="J12" i="14"/>
  <c r="J13" i="14"/>
  <c r="J17" i="14" s="1"/>
  <c r="J25" i="14" s="1"/>
  <c r="J27" i="14" s="1"/>
  <c r="K4" i="18"/>
  <c r="L14" i="14"/>
  <c r="L17" i="14" s="1"/>
  <c r="H4" i="18"/>
  <c r="D4" i="18"/>
  <c r="E14" i="14"/>
  <c r="E17" i="14" s="1"/>
  <c r="E19" i="14" s="1"/>
  <c r="F4" i="18"/>
  <c r="K13" i="14"/>
  <c r="J3" i="18"/>
  <c r="J4" i="18" s="1"/>
  <c r="H17" i="14"/>
  <c r="H25" i="14" s="1"/>
  <c r="O12" i="16"/>
  <c r="P3" i="16"/>
  <c r="G3" i="35"/>
  <c r="G17" i="14"/>
  <c r="G25" i="14" s="1"/>
  <c r="G26" i="14" s="1"/>
  <c r="C13" i="14"/>
  <c r="C12" i="14"/>
  <c r="B3" i="18"/>
  <c r="B4" i="18" s="1"/>
  <c r="B20" i="15"/>
  <c r="C20" i="15" s="1"/>
  <c r="E20" i="15" s="1"/>
  <c r="E53" i="15"/>
  <c r="B53" i="15"/>
  <c r="D53" i="15" s="1"/>
  <c r="C8" i="18" l="1"/>
  <c r="C11" i="18" s="1"/>
  <c r="C11" i="45" s="1"/>
  <c r="K17" i="14"/>
  <c r="K19" i="14" s="1"/>
  <c r="G5" i="18"/>
  <c r="G4" i="18"/>
  <c r="G8" i="18" s="1"/>
  <c r="G11" i="18" s="1"/>
  <c r="H4" i="19" s="1"/>
  <c r="H5" i="19" s="1"/>
  <c r="B8" i="18"/>
  <c r="B11" i="18" s="1"/>
  <c r="C4" i="19" s="1"/>
  <c r="C5" i="19" s="1"/>
  <c r="D8" i="18"/>
  <c r="D11" i="18" s="1"/>
  <c r="D11" i="45" s="1"/>
  <c r="E8" i="18"/>
  <c r="E11" i="18" s="1"/>
  <c r="F4" i="19" s="1"/>
  <c r="F5" i="19" s="1"/>
  <c r="K8" i="18"/>
  <c r="K11" i="18" s="1"/>
  <c r="K11" i="45" s="1"/>
  <c r="I8" i="18"/>
  <c r="I11" i="18" s="1"/>
  <c r="J4" i="19" s="1"/>
  <c r="J5" i="19" s="1"/>
  <c r="F8" i="18"/>
  <c r="F11" i="18" s="1"/>
  <c r="F11" i="45" s="1"/>
  <c r="J8" i="18"/>
  <c r="J11" i="18" s="1"/>
  <c r="J11" i="45" s="1"/>
  <c r="H8" i="18"/>
  <c r="H11" i="18" s="1"/>
  <c r="J26" i="14"/>
  <c r="E25" i="14"/>
  <c r="E26" i="14" s="1"/>
  <c r="J19" i="14"/>
  <c r="I19" i="14"/>
  <c r="J8" i="19"/>
  <c r="J9" i="19" s="1"/>
  <c r="I8" i="19"/>
  <c r="I9" i="19" s="1"/>
  <c r="H19" i="14"/>
  <c r="G19" i="14"/>
  <c r="H8" i="19"/>
  <c r="H9" i="19" s="1"/>
  <c r="I27" i="14"/>
  <c r="I29" i="14" s="1"/>
  <c r="E21" i="14"/>
  <c r="C17" i="14"/>
  <c r="C8" i="19" s="1"/>
  <c r="C9" i="19" s="1"/>
  <c r="E8" i="19"/>
  <c r="E9" i="19" s="1"/>
  <c r="P12" i="16"/>
  <c r="H3" i="35" s="1"/>
  <c r="Q3" i="16"/>
  <c r="G27" i="14"/>
  <c r="F4" i="35" s="1"/>
  <c r="F5" i="35" s="1"/>
  <c r="F6" i="35" s="1"/>
  <c r="D25" i="14"/>
  <c r="B21" i="15"/>
  <c r="C21" i="15" s="1"/>
  <c r="E21" i="15" s="1"/>
  <c r="B54" i="15"/>
  <c r="D54" i="15" s="1"/>
  <c r="E54" i="15"/>
  <c r="L25" i="14"/>
  <c r="L19" i="14"/>
  <c r="H26" i="14"/>
  <c r="H27" i="14"/>
  <c r="F19" i="14"/>
  <c r="F21" i="14" s="1"/>
  <c r="F8" i="19"/>
  <c r="F9" i="19" s="1"/>
  <c r="F25" i="14"/>
  <c r="G8" i="19"/>
  <c r="G9" i="19" s="1"/>
  <c r="J29" i="14"/>
  <c r="I4" i="35"/>
  <c r="K21" i="14" l="1"/>
  <c r="D4" i="19"/>
  <c r="D5" i="19" s="1"/>
  <c r="B11" i="45"/>
  <c r="K8" i="19"/>
  <c r="K9" i="19" s="1"/>
  <c r="L21" i="14"/>
  <c r="K25" i="14"/>
  <c r="K26" i="14" s="1"/>
  <c r="L8" i="19"/>
  <c r="L9" i="19" s="1"/>
  <c r="G11" i="45"/>
  <c r="E27" i="14"/>
  <c r="E29" i="14" s="1"/>
  <c r="D14" i="18" s="1"/>
  <c r="D19" i="18" s="1"/>
  <c r="D21" i="18" s="1"/>
  <c r="D2" i="41" s="1"/>
  <c r="J21" i="14"/>
  <c r="F10" i="19"/>
  <c r="F21" i="19" s="1"/>
  <c r="E4" i="19"/>
  <c r="E5" i="19" s="1"/>
  <c r="E10" i="19" s="1"/>
  <c r="E21" i="19" s="1"/>
  <c r="I11" i="45"/>
  <c r="L4" i="19"/>
  <c r="L5" i="19" s="1"/>
  <c r="K27" i="14"/>
  <c r="J4" i="35" s="1"/>
  <c r="J10" i="19"/>
  <c r="J21" i="19" s="1"/>
  <c r="H10" i="19"/>
  <c r="H21" i="19" s="1"/>
  <c r="E11" i="45"/>
  <c r="H11" i="45"/>
  <c r="I4" i="19"/>
  <c r="I5" i="19" s="1"/>
  <c r="I10" i="19" s="1"/>
  <c r="I21" i="19" s="1"/>
  <c r="G4" i="19"/>
  <c r="G5" i="19" s="1"/>
  <c r="G10" i="19" s="1"/>
  <c r="G21" i="19" s="1"/>
  <c r="K4" i="19"/>
  <c r="K5" i="19" s="1"/>
  <c r="K10" i="19" s="1"/>
  <c r="K21" i="19" s="1"/>
  <c r="I21" i="14"/>
  <c r="H21" i="14"/>
  <c r="D8" i="19"/>
  <c r="D9" i="19" s="1"/>
  <c r="H4" i="35"/>
  <c r="H5" i="35" s="1"/>
  <c r="H6" i="35" s="1"/>
  <c r="H7" i="36"/>
  <c r="H7" i="45" s="1"/>
  <c r="I7" i="36"/>
  <c r="I7" i="45" s="1"/>
  <c r="G21" i="14"/>
  <c r="C19" i="14"/>
  <c r="C21" i="14" s="1"/>
  <c r="G7" i="36"/>
  <c r="G7" i="45" s="1"/>
  <c r="C25" i="14"/>
  <c r="C26" i="14" s="1"/>
  <c r="C10" i="19"/>
  <c r="C21" i="19" s="1"/>
  <c r="D27" i="14"/>
  <c r="D26" i="14"/>
  <c r="G29" i="14"/>
  <c r="F14" i="18" s="1"/>
  <c r="F19" i="18" s="1"/>
  <c r="F21" i="18" s="1"/>
  <c r="F2" i="41" s="1"/>
  <c r="Q12" i="16"/>
  <c r="R3" i="16"/>
  <c r="R12" i="16" s="1"/>
  <c r="K3" i="35" s="1"/>
  <c r="I3" i="35"/>
  <c r="I5" i="35" s="1"/>
  <c r="I6" i="35" s="1"/>
  <c r="B22" i="15"/>
  <c r="C22" i="15" s="1"/>
  <c r="E22" i="15" s="1"/>
  <c r="L26" i="14"/>
  <c r="L27" i="14"/>
  <c r="B55" i="15"/>
  <c r="D55" i="15" s="1"/>
  <c r="E55" i="15"/>
  <c r="F27" i="14"/>
  <c r="F26" i="14"/>
  <c r="G4" i="35"/>
  <c r="G5" i="35" s="1"/>
  <c r="G6" i="35" s="1"/>
  <c r="H29" i="14"/>
  <c r="I6" i="36"/>
  <c r="I14" i="18"/>
  <c r="I19" i="18" s="1"/>
  <c r="I21" i="18" s="1"/>
  <c r="I2" i="41" s="1"/>
  <c r="I6" i="45"/>
  <c r="H14" i="18"/>
  <c r="H19" i="18" s="1"/>
  <c r="H21" i="18" s="1"/>
  <c r="H2" i="41" s="1"/>
  <c r="H6" i="36"/>
  <c r="H6" i="45"/>
  <c r="D10" i="19" l="1"/>
  <c r="D21" i="19" s="1"/>
  <c r="D6" i="45"/>
  <c r="D6" i="36"/>
  <c r="D4" i="35"/>
  <c r="D5" i="35" s="1"/>
  <c r="D6" i="35" s="1"/>
  <c r="L10" i="19"/>
  <c r="L21" i="19" s="1"/>
  <c r="K29" i="14"/>
  <c r="J14" i="18" s="1"/>
  <c r="J19" i="18" s="1"/>
  <c r="J21" i="18" s="1"/>
  <c r="J2" i="41" s="1"/>
  <c r="J12" i="41" s="1"/>
  <c r="J7" i="36"/>
  <c r="J7" i="45" s="1"/>
  <c r="I10" i="45"/>
  <c r="I12" i="45" s="1"/>
  <c r="I10" i="36"/>
  <c r="H10" i="36"/>
  <c r="H10" i="45"/>
  <c r="H12" i="45" s="1"/>
  <c r="D21" i="14"/>
  <c r="F6" i="45"/>
  <c r="F6" i="36"/>
  <c r="C27" i="14"/>
  <c r="C7" i="36" s="1"/>
  <c r="C7" i="45" s="1"/>
  <c r="J3" i="35"/>
  <c r="J5" i="35" s="1"/>
  <c r="J6" i="35" s="1"/>
  <c r="C4" i="35"/>
  <c r="C5" i="35" s="1"/>
  <c r="C6" i="35" s="1"/>
  <c r="D7" i="36"/>
  <c r="D7" i="45" s="1"/>
  <c r="D29" i="14"/>
  <c r="E7" i="36"/>
  <c r="E7" i="45" s="1"/>
  <c r="F29" i="14"/>
  <c r="E4" i="35"/>
  <c r="E5" i="35" s="1"/>
  <c r="E6" i="35" s="1"/>
  <c r="F7" i="36"/>
  <c r="F7" i="45" s="1"/>
  <c r="G6" i="45"/>
  <c r="G10" i="45" s="1"/>
  <c r="G12" i="45" s="1"/>
  <c r="G14" i="18"/>
  <c r="G19" i="18" s="1"/>
  <c r="G21" i="18" s="1"/>
  <c r="G2" i="41" s="1"/>
  <c r="G6" i="36"/>
  <c r="G10" i="36" s="1"/>
  <c r="B23" i="15"/>
  <c r="C23" i="15" s="1"/>
  <c r="E23" i="15" s="1"/>
  <c r="E56" i="15"/>
  <c r="B56" i="15"/>
  <c r="D56" i="15" s="1"/>
  <c r="K4" i="35"/>
  <c r="K5" i="35" s="1"/>
  <c r="K6" i="35" s="1"/>
  <c r="K7" i="36"/>
  <c r="K7" i="45" s="1"/>
  <c r="L29" i="14"/>
  <c r="F6" i="41"/>
  <c r="F22" i="18" s="1"/>
  <c r="F23" i="18" s="1"/>
  <c r="F12" i="41"/>
  <c r="F9" i="41"/>
  <c r="I9" i="41"/>
  <c r="I6" i="41"/>
  <c r="I22" i="18" s="1"/>
  <c r="I23" i="18" s="1"/>
  <c r="I12" i="41"/>
  <c r="H6" i="41"/>
  <c r="H22" i="18" s="1"/>
  <c r="H23" i="18" s="1"/>
  <c r="H9" i="41"/>
  <c r="H12" i="41"/>
  <c r="D9" i="41"/>
  <c r="D12" i="41"/>
  <c r="D6" i="41"/>
  <c r="D22" i="18" s="1"/>
  <c r="D23" i="18" s="1"/>
  <c r="B23" i="19" l="1"/>
  <c r="D10" i="45"/>
  <c r="D12" i="45" s="1"/>
  <c r="J6" i="36"/>
  <c r="J10" i="36" s="1"/>
  <c r="J6" i="45"/>
  <c r="J10" i="45" s="1"/>
  <c r="J12" i="45" s="1"/>
  <c r="J9" i="41"/>
  <c r="J6" i="41"/>
  <c r="J22" i="18" s="1"/>
  <c r="J23" i="18" s="1"/>
  <c r="F10" i="45"/>
  <c r="F12" i="45" s="1"/>
  <c r="B7" i="36"/>
  <c r="B7" i="45" s="1"/>
  <c r="C29" i="14"/>
  <c r="B6" i="45" s="1"/>
  <c r="B4" i="35"/>
  <c r="B5" i="35" s="1"/>
  <c r="B6" i="35" s="1"/>
  <c r="C14" i="18"/>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14" i="18" l="1"/>
  <c r="B19" i="18" s="1"/>
  <c r="B21" i="18" s="1"/>
  <c r="B2" i="41" s="1"/>
  <c r="B6" i="41" s="1"/>
  <c r="B22" i="18" s="1"/>
  <c r="B23" i="18" s="1"/>
  <c r="B6" i="36"/>
  <c r="B10" i="36" s="1"/>
  <c r="B10" i="45"/>
  <c r="B12" i="45" s="1"/>
  <c r="B13" i="45" s="1"/>
  <c r="C12" i="41"/>
  <c r="C9" i="41"/>
  <c r="C6" i="41"/>
  <c r="C22" i="18" s="1"/>
  <c r="C23" i="18" s="1"/>
  <c r="B25" i="15"/>
  <c r="C25" i="15" s="1"/>
  <c r="E25" i="15" s="1"/>
  <c r="E58" i="15"/>
  <c r="B58" i="15"/>
  <c r="D58" i="15" s="1"/>
  <c r="E12" i="41"/>
  <c r="E9" i="41"/>
  <c r="E6" i="41"/>
  <c r="E22" i="18" s="1"/>
  <c r="E23" i="18" s="1"/>
  <c r="K9" i="41"/>
  <c r="K12" i="41"/>
  <c r="K6" i="41"/>
  <c r="K22" i="18" s="1"/>
  <c r="K23" i="18" s="1"/>
  <c r="B4" i="41" l="1"/>
  <c r="B7" i="41" s="1"/>
  <c r="B9" i="41"/>
  <c r="B12" i="41"/>
  <c r="B26" i="15"/>
  <c r="C26" i="15" s="1"/>
  <c r="E26" i="15" s="1"/>
  <c r="B59" i="15"/>
  <c r="D59" i="15" s="1"/>
  <c r="E59" i="15"/>
  <c r="B14" i="41" l="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7" i="15"/>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<sst xmlns="http://schemas.openxmlformats.org/spreadsheetml/2006/main" count="1091" uniqueCount="410">
  <si>
    <t>Πίνακες Προβλέψεων Βιωσιμότητας</t>
  </si>
  <si>
    <t xml:space="preserve">Το αρχείο υποβάλλεται υποχρεωτικά με συναρτήσεις και όχι με τιμές διαφορετικά δεν γίνεται δεκτό.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</si>
  <si>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</si>
  <si>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</si>
  <si>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Στο φύλλο "ΚΟΣΤΟΣ" θα πρέπει να μεταφέρονται αυτούσια τα στοιχεία όπως έχουν υποβληθεί στο Πληροφοριακό Σύστημα στις αντίστοιχες καρτέλες.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</si>
  <si>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</si>
  <si>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</si>
  <si>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ΑΝΑΛΥΣΗ ΠΡΟΫΠΟΛΟΓΙΣΜΟΥ ΤΟΥ ΕΠΕΝΔΥΤΙΚΟΥ ΣΧΕΔΙΟΥ</t>
  </si>
  <si>
    <t>ΕΠΙΛΕΞΙΜΕΣ ΔΑΠΑΝΕΣ</t>
  </si>
  <si>
    <t>Επιλέξιμο Κόστος</t>
  </si>
  <si>
    <t>Ενισχυόμενο Κόστος</t>
  </si>
  <si>
    <t>Α. ΕΠΙΛΕΞΙΜΕΣ ΔΑΠΑΝΕΣ ΠΕΡΙΦΕΡΕΙΑΚΩΝ ΕΠΕΝΔΥΤΙΚΩΝ ΕΝΙΣΧΥΣΕΩΝ</t>
  </si>
  <si>
    <t>Δαπάνες Εξοπλισμού &amp; Μεταφορικών Μέσων &amp; Οργάνων</t>
  </si>
  <si>
    <t>02.20</t>
  </si>
  <si>
    <t>Παραγωγικός &amp; Μηχανολογικός Εξοπλισμός</t>
  </si>
  <si>
    <t>Συμβατική</t>
  </si>
  <si>
    <t>Χρηματ. Μίσθωση</t>
  </si>
  <si>
    <t>Σύνολο</t>
  </si>
  <si>
    <t>02.29</t>
  </si>
  <si>
    <t>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ανανεώσιμες πηγές ενέργειες)</t>
  </si>
  <si>
    <t>02.30</t>
  </si>
  <si>
    <t>Λοιπές δαπάνες άρθρου 41 
(που δεν καλύπτονται από τη δαπάνη 02.29)</t>
  </si>
  <si>
    <t>Δαπάνες για Κτίρια, Εγκαταστάσεις &amp; Περιβάλλοντα Χώρο</t>
  </si>
  <si>
    <t>03.13</t>
  </si>
  <si>
    <t>Κτίρια, εγκαταστάσεις και περιβάλλων χώρος</t>
  </si>
  <si>
    <t>03.01</t>
  </si>
  <si>
    <t>Αγορά μη οικοδομημένης η/και οικοδομημένης γης</t>
  </si>
  <si>
    <t>Δαπάνες για Παροχή Υπηρεσιών</t>
  </si>
  <si>
    <t>04.11</t>
  </si>
  <si>
    <t>Συμβουλευτική υποστήριξη για την παρακολούθηση της υλοποίησης του επενδυτικού σχεδίου</t>
  </si>
  <si>
    <t>04.29</t>
  </si>
  <si>
    <t>Τεχνικές Μελέτες απαραιτήτως συνδεόμενες με δαπάνες του επενδυτικού σχεδίου</t>
  </si>
  <si>
    <t>Δαπάνες Λογισμικού</t>
  </si>
  <si>
    <t>06.07</t>
  </si>
  <si>
    <t>Λογισμικό και δικαιώματα χρήσης (licenses) προγραμμάτων λογισμικού</t>
  </si>
  <si>
    <t>ΣΥΝΟΛΟ ΔΑΠΑΝΩΝ ΠΕΡΙΦΕΡΕΙΑΚΩΝ ΕΠΕΝΔΥΤΙΚΩΝ ΕΝΙΣΧΥΣΕΩΝ</t>
  </si>
  <si>
    <r>
      <t xml:space="preserve">Β. ΕΠΙΛΕΞΙΜΕΣ ΔΑΠΑΝΕΣ </t>
    </r>
    <r>
      <rPr>
        <b/>
        <u/>
        <sz val="8.5"/>
        <rFont val="Tahoma"/>
        <family val="2"/>
      </rPr>
      <t>ΕΚΤΟΣ</t>
    </r>
    <r>
      <rPr>
        <b/>
        <sz val="8.5"/>
        <rFont val="Tahoma"/>
        <family val="2"/>
        <charset val="161"/>
      </rPr>
      <t xml:space="preserve"> ΠΕΡΙΦΕΡΕΙΑΚΩΝ ΕΠΕΝΔΥΤΙΚΩΝ ΕΝΙΣΧΥΣΕΩΝ</t>
    </r>
  </si>
  <si>
    <t>Δαπάνες για συμβουλευτικές υπηρεσίες σε ΜΜΕ 
(σύμφωνα με το άρθρο 18 Ενισχύσεις για συμβουλευτικές υπηρεσίες σε ΜΜΕ» του Κανονισμού ΕΕ 651/2014 (ΓΑΚ))</t>
  </si>
  <si>
    <t>Δαπάνες για την προώθηση της παραγωγής ενέργειας από ανανεώσιμες πηγές, του ανανεώσιμου υδρογόνου και της συμπαραγωγής υψηλής απόδοσης 
(σύμφωνα με το άρθρο 41 «Επενδυτικές ενισχύσεις για την προώθηση της παραγωγής ενέργειας από ανανεώσιμες πηγές, του ανανεώσιμου υδρογόνου και της συμπαραγωγής υψηλής απόδοσης» του Κανονισμού ΕΕ 651/2014 (ΓΑΚ))</t>
  </si>
  <si>
    <t>Δαπάνες για συμβουλευτικές υπηρεσίες σε μεγάλες επιχειρήσεις
(σύμφωνα με τον Κανονισμό (ΕΕ) 2023/2831 της 13ης Δεκεμβρίου 2023 (De Minimis))</t>
  </si>
  <si>
    <r>
      <t xml:space="preserve">ΣΥΝΟΛΟ ΔΑΠΑΝΩΝ </t>
    </r>
    <r>
      <rPr>
        <b/>
        <u/>
        <sz val="8.5"/>
        <rFont val="Tahoma"/>
        <family val="2"/>
      </rPr>
      <t>ΕΚΤΟΣ</t>
    </r>
    <r>
      <rPr>
        <b/>
        <sz val="8.5"/>
        <rFont val="Tahoma"/>
        <family val="2"/>
      </rPr>
      <t xml:space="preserve"> ΠΕΡΙΦΕΡΕΙΑΚΩΝ ΕΠΕΝΔΥΤΙΚΩΝ ΕΝΙΣΧΥΣΕΩΝ</t>
    </r>
  </si>
  <si>
    <t>ΣΥΝΟΛΟ ΚΟΣΤΟΥΣ ΕΠΕΝΔΥΣΗΣ (Α + Β)</t>
  </si>
  <si>
    <t>ΜΟΝΑΔΑ ΜΕΤΡΗΣΗΣ</t>
  </si>
  <si>
    <t>1ο ΕΤΟΣ</t>
  </si>
  <si>
    <t>2ο ΕΤΟΣ</t>
  </si>
  <si>
    <t>3ο ΕΤΟΣ</t>
  </si>
  <si>
    <t>4ο ΕΤΟΣ</t>
  </si>
  <si>
    <t>5ο ΕΤΟΣ</t>
  </si>
  <si>
    <t>6ο ΕΤΟΣ</t>
  </si>
  <si>
    <t>7ο ΕΤΟΣ</t>
  </si>
  <si>
    <t>8ο ΕΤΟΣ</t>
  </si>
  <si>
    <t>9ο ΕΤΟΣ</t>
  </si>
  <si>
    <t>10ο ΕΤΟΣ</t>
  </si>
  <si>
    <t>Οικόπεδα προς μίσθωση</t>
  </si>
  <si>
    <t>τ.μ.</t>
  </si>
  <si>
    <t>Οικόπεδα προς πώληση</t>
  </si>
  <si>
    <t>Συνολική διαθέσιμη επιφάνεια οικοπέδων προς Μίσθωση/ Πώληση</t>
  </si>
  <si>
    <t>Κτίρια προς μίσθωση</t>
  </si>
  <si>
    <t>Κτίρια προς πώληση</t>
  </si>
  <si>
    <t>Συνολική διαθέσιμη επιφάνεια κτιρίων προς Μίσθωση/ Πώληση</t>
  </si>
  <si>
    <t>Συνολική Επιφάνεια</t>
  </si>
  <si>
    <t>ΑΞΙΟΠΟΙΗΜΕΝΗ ΕΠΙΦΑΝΕΙΑ (τ.μ.)</t>
  </si>
  <si>
    <t>Βαθμός απορρόφησης (%)</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</si>
  <si>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</si>
  <si>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</si>
  <si>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 xml:space="preserve"> Μισθώσεις - Πωλήσεις Οικοπέδων</t>
  </si>
  <si>
    <t>1ο έτος</t>
  </si>
  <si>
    <t>2ο έτος</t>
  </si>
  <si>
    <t>3ο έτος</t>
  </si>
  <si>
    <t>4ο έτος</t>
  </si>
  <si>
    <t>5ο έτος</t>
  </si>
  <si>
    <t>6ο έτος</t>
  </si>
  <si>
    <t>7ο έτος</t>
  </si>
  <si>
    <t>8ο έτος</t>
  </si>
  <si>
    <t>9ο έτος</t>
  </si>
  <si>
    <t>10ο έτος</t>
  </si>
  <si>
    <t>Οικόπεδα</t>
  </si>
  <si>
    <t>Μισθώσεις</t>
  </si>
  <si>
    <t>Πωλήσεις</t>
  </si>
  <si>
    <t>ΕΣΟΔΑ ΑΠΟ ΑΚΙΝΗΤΑ</t>
  </si>
  <si>
    <t>ΣΥΝΟΛΟ Μισθώσεων - Πωλήσεων Οικοπέδων</t>
  </si>
  <si>
    <t>ΕΣΟΔΑ ΑΠΟ ΕΓΚΑΤΕΣΤΗΜΕΝΕΣ ΕΠΙΧΕΙΡΗΣΕΙΣ</t>
  </si>
  <si>
    <t>Κτίρια</t>
  </si>
  <si>
    <t>Εισφορές εγκατεστημένων επιχειρήσεων (για συντήρηση,φύλαξη, καθαριότητα κ.ο.κ.)</t>
  </si>
  <si>
    <t>Τέλη υπηρεσιών (ενέργεια, τηλεπικοινωνίες κ.ά.)</t>
  </si>
  <si>
    <t>ΛΟΙΠΑ ΕΣΟΔΑ</t>
  </si>
  <si>
    <t xml:space="preserve">Λοιπά έσοδα </t>
  </si>
  <si>
    <t>ΣΥΝΟΛΟ Μισθώσεων - Πωλήσεων Κτιρίων</t>
  </si>
  <si>
    <t>ΓΕΝΙΚΟ ΣΥΝΟΛΟ ΕΠΙΦΑΝΕΙΩΝ</t>
  </si>
  <si>
    <t>Γ. ΣΥΝΟΛΟ ΠΩΛΗΣΕΩΝ ΜΕΤΑ ΤΗΝ ΥΛΟΠΟΙΗΣΗ ΤΟΥ ΕΠΕΝΔΥΤΙΚΟΥ ΣΧΕΔΙΟΥ (Α+Β)</t>
  </si>
  <si>
    <t>ΓΕΝΙΚΟ ΣΥΝΟΛΟ ΠΩΛΗΣΕΩΝ ΜΕΤΑ ΤΗΝ ΥΛΟΠΟΙΗΣΗ ΤΟΥ ΕΠΕΝΔΥΤΙΚΟΥ ΣΧΕΔΙΟΥ (Α+Β)</t>
  </si>
  <si>
    <t>Κοινόχρηστα/ διαχειριστικά τέλη</t>
  </si>
  <si>
    <t>Τέλη συντήρησης υποδομών (οδοποιία, πράσινο, φωτισμός, αποχέτευση κλπ.)</t>
  </si>
  <si>
    <t>Τέλη φύλαξης &amp; ελεγχόμενης πρόσβασης</t>
  </si>
  <si>
    <t>Συντήρηση δικτύων</t>
  </si>
  <si>
    <t>Κόστη Ασφάλισης</t>
  </si>
  <si>
    <t>Τέλη καθαριότητας</t>
  </si>
  <si>
    <t>Έσοδα από διαφημίσεις εντός του Επ. Πάρκου</t>
  </si>
  <si>
    <t xml:space="preserve">Άλλα έσοδα </t>
  </si>
  <si>
    <t>Μερικό Σύνολο από Έσοδα διαχείρισης &amp; κοινοχρήστων</t>
  </si>
  <si>
    <t>Υπηρεσίες τεχνικής υποστήριξης</t>
  </si>
  <si>
    <t>Διαχείριση αποβλήτων (συλλογή / διαλογή)</t>
  </si>
  <si>
    <t>Ενεργειακές υπηρεσίες</t>
  </si>
  <si>
    <t>Ύδρευση – ανακύκλωση νερού</t>
  </si>
  <si>
    <t>Υπηρεσίες parking / logistics κοινής χρήσης</t>
  </si>
  <si>
    <t>Μερικό Σύνολο από Έσοδα από υπηρεσίες προς εγκατεστημένες επιχειρήσεις</t>
  </si>
  <si>
    <t>Γ. ΓΕΝΙΚΟ ΣΥΝΟΛΟ ΛΟΙΠΩΝ ΕΣΟΔΩΝ ΜΕΤΑ ΤΗΝ ΥΛΟΠΟΙΗΣΗ ΤΟΥ ΕΠΕΝΔΥΤΙΚΟΥ (Α+Β)</t>
  </si>
  <si>
    <t>ΓΕΝΙΚΟ ΣΥΝΟΛΟ ΛΟΙΠΩΝ ΕΣΟΔΩΝ ΕΠΕΝΔΥΤΙΚΟΥ ΣΧΕΔΙΟΥ</t>
  </si>
  <si>
    <t>ΤΙΜΗ ΜΙΣΘΩΣΗΣ/ ΠΩΛΗΣΗΣ ΑΝΑ ΜΟΝΑΔΑ (€)</t>
  </si>
  <si>
    <t>Έσοδα διαχείρισης &amp; κοινοχρήστων</t>
  </si>
  <si>
    <t>Έσοδα από υπηρεσίες προς εγκατεστημένες επιχειρήσεις</t>
  </si>
  <si>
    <t>ΣΥΝΟΛΟ Λοιπών Εσόδων</t>
  </si>
  <si>
    <t>(Γ) ΣΥΝΟΛΟ ΚΥΚΛΟΥ ΕΡΓΑΣΙΩΝ ΜΕΤΑ ΤΗΝ ΥΛΟΠΟΙΗΣΗ ΤΟΥ ΕΠΕΝΔΥΤΙΚΟΥ ΣΧΕΔΙΟΥ (Α+Β)</t>
  </si>
  <si>
    <t>ΓΕΝΙΚΟ ΣΥΝΟΛΟ ΚΥΚΛΟΥ ΕΡΓΑΣΙΩΝ ΜΕΤΑ ΤΗΝ ΥΛΟΠΟΙΗΣΗ ΤΟΥ ΕΠΕΝΔΥΤΙΚΟΥ ΣΧΕΔΙΟΥ (Α+Β)</t>
  </si>
  <si>
    <t xml:space="preserve">ΠΡΟΒΛΕΠΟΜΕΝΕΣ ΠΟΣΟΤΙΚΕΣ ΑΝΑΛΩΣΕΙΣ ΒΑΣΙΚΩΝ Α ΥΛΩΝ </t>
  </si>
  <si>
    <t>Α. ΠΡΟΪΟΝΤΩΝ Η ΥΠΗΡΕΣΙΩΝ ΠΟΥ ΣΥΝΔΕΟΝΤΑΙ ΜΕ ΤΟ ΕΠΕΝΔΥΤΙΚΟ ΣΧΕΔΙΟ</t>
  </si>
  <si>
    <t>α' ύλη α)</t>
  </si>
  <si>
    <t>α' ύλη β)</t>
  </si>
  <si>
    <t>α' ύλη γ)</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</si>
  <si>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</si>
  <si>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</si>
  <si>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α' ύλη δ)</t>
  </si>
  <si>
    <t>α' ύλη ε)</t>
  </si>
  <si>
    <t>α' ύλη στ)</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</si>
  <si>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</si>
  <si>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</si>
  <si>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ΠΡΟΒΛΕΠΟΜΕΝΕΣ ΑΞΙΕΣ ΑΝΑΛΩΣΕΩΝ ΒΑΣΙΚΩΝ Α ΥΛΩΝ</t>
  </si>
  <si>
    <t>ΤΙΜΗ ΜΟΝΑΔΑΣ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</si>
  <si>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</si>
  <si>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</si>
  <si>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</si>
  <si>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ΠΡΟΒΛΕΠΟΜΕΝΕΣ ΠΟΣΟΤΙΚΕΣ ΑΝΑΛΩΣΕΙΣ Β ΥΛΩΝ &amp; ΥΛΙΚΩΝ ΣΥΣΚΕΥΑΣΙΑΣ </t>
  </si>
  <si>
    <t>Β' ύλη α)</t>
  </si>
  <si>
    <t>Β' ύλη β)</t>
  </si>
  <si>
    <t>υλικό συσκευασίας α)</t>
  </si>
  <si>
    <t>υλικό συσκευασίας 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</si>
  <si>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</si>
  <si>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</si>
  <si>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</si>
  <si>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ΠΡΟΒΛΕΠΟΜΕΝΕΣ ΑΞΙΕΣ ΑΝΑΛΩΣΕΩΝ Β ΥΛΩΝ &amp; ΥΛΙΚΩΝ ΣΥΣΚΕΥΑΣΙΑΣ</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</si>
  <si>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</si>
  <si>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</si>
  <si>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</si>
  <si>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Α. ΚΑΤΑΝΑΛΩΣΗ ΕΝΕΡΓΕΙΑΣ ΓΙΑ ΥΠΗΡΕΣΙΕΣ ΠΟΥ ΣΥΝΔΕΟΝΤΑΙ ΜΕ ΤΟ ΕΠΕΝΔΥΤΙΚΟ ΣΧΕΔΙΟ (Κόστος λειτουργίας κοινόχρηστων)</t>
  </si>
  <si>
    <t>ΠΟΣΟΤΗΤΑ</t>
  </si>
  <si>
    <t>ΑΞΙΑ (€)</t>
  </si>
  <si>
    <t>Ηλεκτρική ενέργεια</t>
  </si>
  <si>
    <t>Μαζούτ Νο 1</t>
  </si>
  <si>
    <t>Μαζούτ Νο 3</t>
  </si>
  <si>
    <t>Ντήζελ</t>
  </si>
  <si>
    <t>Υγραέριο (LPG)</t>
  </si>
  <si>
    <t>Φυσικό αέριο</t>
  </si>
  <si>
    <t>Άλλο καύσιμο (να περιγραφεί)</t>
  </si>
  <si>
    <t>Α. ΣΥΝΟΛΟ ΕΝΕΡΓΕΙΑΣ</t>
  </si>
  <si>
    <t>Β. ΚΑΤΑΝΑΛΩΣΗ ΕΝΕΡΓΕΙΑΣ ΓΙΑ ΤΑ ΠΡΟΙΟΝΤΑ Η ΥΠΗΡΕΣΙΕΣ ΠΟΥ ΔΕΝ ΣΥΝΔΕΟΝΤΑΙ ΜΕ ΤΟ ΕΠΕΝΔΥΤΙΚΟ ΣΧΕΔΙΟ</t>
  </si>
  <si>
    <t>Β. ΣΥΝΟΛΟ ΕΝΕΡΓΕΙΑΣ</t>
  </si>
  <si>
    <t>Γ. ΚΑΤΑΝΑΛΩΣΗ ΕΝΕΡΓΕΙΑΣ ΣΥΝΟΛΙΚΑ ΜΕΤΑ ΤΗΝ ΕΠΕΝΔΥΣΗ</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</si>
  <si>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</si>
  <si>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</si>
  <si>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Φύλαξη Πάρκου</t>
  </si>
  <si>
    <t>Καθαριότητα</t>
  </si>
  <si>
    <t xml:space="preserve">Συντήρηση οδοποιίας </t>
  </si>
  <si>
    <t>Τέλη &amp; Δημοτικοί φόροι</t>
  </si>
  <si>
    <t xml:space="preserve">Άλλα έξοδα </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</si>
  <si>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</si>
  <si>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</si>
  <si>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</si>
  <si>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</si>
  <si>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ΣΥΝΟΛΙΚΟ ΚΟΣΤΟΣ ΠΑΡΑΓΩΓΗΣ ΜΕΤΑ ΤΗΝ ΕΠΕΝΔΥΣΗ</t>
  </si>
  <si>
    <t>Α ΥΛΕΣ</t>
  </si>
  <si>
    <t>Β ΥΛΕΣ &amp; ΥΛΙΚΑ ΣΥΣΚΕΥΑΣΙΑΣ</t>
  </si>
  <si>
    <t>Μισθοί υπαλλήλων Ε.Π. με το  σύνολο των επιβαρύνσεών τους</t>
  </si>
  <si>
    <t>Εργασίες απο τρίτους (εκτός αυτών που ήδη αναφέρονται στην καρτέλα ΛΟΙΠΑ ΕΞΟΔΑ)</t>
  </si>
  <si>
    <t>ΛΟΙΠΑ ΕΞΟΔΑ</t>
  </si>
  <si>
    <t>ΣΥΝΟΛΟ ΚΟΣΤΟΥΣ ΠΑΡΑΓΩΓΗΣ ΕΠΕΝΔΥΤΙΚΟΥ ΣΧΕΔΙΟΥ</t>
  </si>
  <si>
    <t>Α. ΚΕΦΑΛΑΙΟ ΚΙΝΗΣΗΣ ΥΦΙΣΤΑΜΕΝΗΣ ΔΡΑΣΤΗΡΙΟΤΗΤΑΣ ΧΩΡΙΣ ΤΗΝ ΥΛΟΠΟΙΗΣΗ ΤΟΥ ΕΠΕΝΔΥΤΙΚΟΥ ΣΧΕΔΙΟΥ
Δεσμεύσεις για:</t>
  </si>
  <si>
    <t>ΗΜΕΡΕΣ ΔΕΣΜΕΥΣΗΣ</t>
  </si>
  <si>
    <t>1ο Ετος</t>
  </si>
  <si>
    <t>2ο Ετος</t>
  </si>
  <si>
    <t>3ο Ετος</t>
  </si>
  <si>
    <t>4ο Ετος</t>
  </si>
  <si>
    <t>5ο Ετος</t>
  </si>
  <si>
    <t>6ο Ετος</t>
  </si>
  <si>
    <t>7ο Ετος</t>
  </si>
  <si>
    <t>8ο Ετος</t>
  </si>
  <si>
    <t>9ο Ετος</t>
  </si>
  <si>
    <t>10ο Ετος</t>
  </si>
  <si>
    <t>(1) Λειτουργικά αναλώσιμα πάρκου</t>
  </si>
  <si>
    <t>(2) Απαιτήσεις από εγκατεστημένες επιχειρήσεις</t>
  </si>
  <si>
    <t>(3) Ταμειακό απόθεμα λειτουργίας</t>
  </si>
  <si>
    <t xml:space="preserve"> - Μείον Πιστώσεις Προμήθειας (ενέργεια, συντήρηση, ασφάλεια κ.λπ.)</t>
  </si>
  <si>
    <t>ΚΕΦΑΛΑΙΟ ΚΙΝΗΣΗΣ ΧΩΡΙΣ ΤΗΝ ΕΠΕΝΔΥΣΗ</t>
  </si>
  <si>
    <t>Β. ΚΕΦΑΛΑΙΟ ΚΙΝΗΣΗΣ ΜΕΤΑ ΤΗΝ ΥΛΟΠΟΙΗΣΗ ΤΟΥ ΕΠΕΝΔΥΤΙΚΟΥ ΣΧΕΔΙΟΥ
Δεσμεύσεις για:</t>
  </si>
  <si>
    <t>ΚΕΦΑΛΑΙΟ ΚΙΝΗΣΗΣ ΜΕΤΑ ΤΗΝ ΕΠΕΝΔΥΣΗ</t>
  </si>
  <si>
    <t>ΣΥΝΟΛΙΚΟ ΠΡΟΣΘΕΤΟ ΚΕΦΑΛΑΙΟ ΚΙΝΗΣΗΣ ΓΙΑ ΤΟ ΕΠΕΝΔΥΤΙΚΟ ΣΧΕΔΙΟ</t>
  </si>
  <si>
    <t xml:space="preserve">ΕΤΗΣΙΑ ΜΕΤΑΒΟΛΗ </t>
  </si>
  <si>
    <t xml:space="preserve">Τρόπος χρηματοδότησης του συνολικού κεφακαίου κίνησης μετά την επένδυση </t>
  </si>
  <si>
    <t>ΠΟΣΟΣΤΟ</t>
  </si>
  <si>
    <t>ΕΤΗΣΙΕΣ ΑΠΑΙΤΗΣΕΙΣ ΣΕ ΚΕΦΑΛΑΙΟ ΚΙΝΗΣΗΣ</t>
  </si>
  <si>
    <t>Ιδια Κεφάλαια</t>
  </si>
  <si>
    <t>Ξένα Κεφάλαια  (βραχυπρόθεσμο δάνειο)</t>
  </si>
  <si>
    <t>Επιτόκιο</t>
  </si>
  <si>
    <t xml:space="preserve">Τόκοι βραχυπρόθεσμου δανεισμού </t>
  </si>
  <si>
    <r>
      <t xml:space="preserve">ΥΨΟΣ ΔΑΝΕΙΟΥ </t>
    </r>
    <r>
      <rPr>
        <b/>
        <sz val="8.5"/>
        <color indexed="10"/>
        <rFont val="Tahoma"/>
        <family val="2"/>
        <charset val="161"/>
      </rPr>
      <t>(*)</t>
    </r>
  </si>
  <si>
    <t>ΑΝΑΛΥΣΗ ΠΡΟΒΛΕΠΟΜΕΝΩΝ ΔΟΣΕΩΝ ΜΑΚΡΟΠΡΟΘΕΣΜΟΥ ΔΑΝΕΙΟΥ ΕΠΕΝΔΥΣΗΣ  (ΣΕ €)</t>
  </si>
  <si>
    <t xml:space="preserve">Σταθερό Τοκοχρεολύσιο </t>
  </si>
  <si>
    <t>ΥΨΟΣ ΔΑΝΕΙΟΥ</t>
  </si>
  <si>
    <t>ΕΠΙΤΟΚΙΟ</t>
  </si>
  <si>
    <t xml:space="preserve"> ΔΙΑΡΚΕΙΑ ΔΑΝΕΙΟΥ</t>
  </si>
  <si>
    <t xml:space="preserve"> ΕΤΗ</t>
  </si>
  <si>
    <t>ΤΡΟΠΟΣ ΕΞΟΦΛΗΣΗΣ(αριθμός δόσεων ανά έτος)</t>
  </si>
  <si>
    <t>ΠΕΡΙΟΔΟΣ ΧΑΡΙΤΟΣ</t>
  </si>
  <si>
    <t xml:space="preserve">ΠΡΟΒΛΕΠΟΜΕΝΟ ΠΟΣΟ  ΚΕΦΑΛΑΙΟΠΟΙΗΣΗΣ  ΤΟΚΩΝ ΠΕΡ. ΧΑΡΙΤΟΣ </t>
  </si>
  <si>
    <t xml:space="preserve">ΠΡΟΒΛΕΠΟΜΕΝΟ ΠΟΣΟ  ΠΛΗΡΩΜΗΣ ΤΟΚΩΝ ΠΕΡ. ΧΑΡΙΤΟΣ </t>
  </si>
  <si>
    <t xml:space="preserve">  </t>
  </si>
  <si>
    <t>ΥΨΟΣ ΤΟΚΟΧΡΕΟΛΥΤΙΚΗΣ ΔΟΣΗΣ</t>
  </si>
  <si>
    <t xml:space="preserve">Α/Α ΔΟΣΗΣ ΑΠΟΠΛΗΡΩΜΗΣ </t>
  </si>
  <si>
    <t xml:space="preserve">ΤΟΚΟΣ </t>
  </si>
  <si>
    <t>ΧΡΕΟΛΥΣΙΟ</t>
  </si>
  <si>
    <t>ΤΟΚΟΧΡΕΟΛΥΣΙΟ</t>
  </si>
  <si>
    <t>ΥΠΟΛΟΙΠΟ ΚΕΦΑΛΑΙΟΥ</t>
  </si>
  <si>
    <t xml:space="preserve">ΔΑΝΕΙΟ ΜΕ ΚΕΦΑΛΟΠΟΙΗΣΗ ΤΟΚΩΝ ΠΕΡΙΟΔΟΥ ΧΑΡΙΤΟΣ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</si>
  <si>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</si>
  <si>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</si>
  <si>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</si>
  <si>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</si>
  <si>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</si>
  <si>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</si>
  <si>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</si>
  <si>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</si>
  <si>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</si>
  <si>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</si>
  <si>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</si>
  <si>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</si>
  <si>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</si>
  <si>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</si>
  <si>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</si>
  <si>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Σταθερό Χρεολύσιο </t>
  </si>
  <si>
    <t>ΥΨΟΣ ΧΡΕΟΛΥΤΙΚΗΣ ΔΟΣΗΣ</t>
  </si>
  <si>
    <t xml:space="preserve">ΔΑΝΕΙΟ ΜΕ ΚΕΦΑΛΟΠΟΙΗΣΗ ΤΟΚΩΝ ΟΕΡΙΌΔΟΥ ΧΑΡΙΥΟΣ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</si>
  <si>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</si>
  <si>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 xml:space="preserve">ΕΤΗΣΙΑ ΠΟΣΑ ΑΠΟΠΛΗΡΩΜΗΣ ΕΠΕΝΔΥΤΙΚΟΥ ΔΑΝΕΙΟΥ  </t>
  </si>
  <si>
    <t xml:space="preserve">ΧΡΕΟΛΥΣΙΟ </t>
  </si>
  <si>
    <t xml:space="preserve">ΤΟΚΟΧΡΕΟΛΥΣΙΟ </t>
  </si>
  <si>
    <t>Σωρευτικό ΧΡΕΟΛΥΣΙΟ</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</si>
  <si>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</si>
  <si>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ΠΡΟΒΛΕΠΟΜΕΝΩΝ  ΔΟΣΕΩΝ ΣΥΜΒΑΣΗΣ ΧΡΗΜΑΤΟΔΟΤΙΚΗΣ ΜΙΣΘΩΣΗΣ ΕΠΕΝΔΥΤΙΚΟΥ ΣΧΕΔΙΟΥ (ΣΕ €)</t>
  </si>
  <si>
    <r>
      <t xml:space="preserve">ΠΟΣΟ ΣΥΜΒΑΣΗΣ LEASING </t>
    </r>
    <r>
      <rPr>
        <b/>
        <sz val="8.5"/>
        <color indexed="10"/>
        <rFont val="Tahoma"/>
        <family val="2"/>
        <charset val="161"/>
      </rPr>
      <t>(*)</t>
    </r>
  </si>
  <si>
    <t>ΔΙΑΡΚΕΙΑ ΣΥΜΒΑΣΗΣ LEASING (ΣΕ ΕΤΗ)</t>
  </si>
  <si>
    <t>ΑΡΙΘΜΟΣ ΔΟΣΕΩΝ ΕΤΗΣΙΩΣ</t>
  </si>
  <si>
    <t xml:space="preserve">ΠΟΣΟ ΔΟΣΗΣ </t>
  </si>
  <si>
    <t xml:space="preserve">ΕΤΗΣΙΑ ΠΟΣΑ ΑΠΟΠΛΗΡΩΜΗΣ ΣΥΜΒΑΣΗΣ LEASING ΕΠΕΝΔΥΤΙΚΟΥ ΣΧΕΔΙΟΥ  </t>
  </si>
  <si>
    <t>ΣΥΝΟΛΙΚΟ ΠΟΣΟ ΛΟΓΙΖΟΜΕΝΩΝ ΔΟΣΕΩΝ ΕΤΗΣΙΩΣ</t>
  </si>
  <si>
    <t>ΠΟΣΟ ΕΤΗΣΙΟΥ ΜΙΣΘΩΜΑΤΟΣ ΠΟΥ ΑΦΟΡΑ ΤΗΝ ΕΞΟΦΛΗΣΗ ΤΗΣ ΑΞΙΑΣ ΚΤΗΣΗΣ 
(ΧΡΕΟΛΥΣΙΟ)</t>
  </si>
  <si>
    <r>
      <t xml:space="preserve">ΕΝΙΣΧΥΣΗ ΧΡΗΜΑΤΟΔΟΤΙΚΗΣ ΜΙΣΘΩΣΗΣ </t>
    </r>
    <r>
      <rPr>
        <b/>
        <sz val="8.5"/>
        <color indexed="10"/>
        <rFont val="Tahoma"/>
        <family val="2"/>
        <charset val="161"/>
      </rPr>
      <t>(*)</t>
    </r>
  </si>
  <si>
    <t>Σωρευτικό ΧΡΕΟΛΥΣΙΟ (Τέλος Έτους)</t>
  </si>
  <si>
    <t xml:space="preserve">Α. ΜΕΣΟΜΑΚΡΟΠΡΟΘΕΣΜΑ ΔΑΝΕΙΑ </t>
  </si>
  <si>
    <t>ΔΑΝΕΙΟΔΟΤΟΥΣΑ ΤΡΑΠΕΖΑ</t>
  </si>
  <si>
    <t>Ημερ/νία σύμβασης</t>
  </si>
  <si>
    <t>Αρχικό ποσό</t>
  </si>
  <si>
    <t>Άληκτο υπόλοιπο</t>
  </si>
  <si>
    <t>Διάρκεια</t>
  </si>
  <si>
    <t>Επιτόκιο *</t>
  </si>
  <si>
    <t>Ετήσια τοκοχρεωλυτική δόση</t>
  </si>
  <si>
    <t>Παρατηρήσεις</t>
  </si>
  <si>
    <t>ΑΛΗΚΤΟ ΥΠΟΛΟΙΠΟ ΣΤΗΝ ΑΡΧΗ ΕΚΑΣΤΟΥ ΕΤΟΥΣ ΛΕΙΤΟΥΡΓΙΑΣ</t>
  </si>
  <si>
    <t>ΣΥΝΟΛΑ</t>
  </si>
  <si>
    <t xml:space="preserve">Β. ΒΡΑΧΥΠΡΟΘΕΣΜΑ ΔΑΝΕΙΑ </t>
  </si>
  <si>
    <t>Τρέχον υπόλοιπο</t>
  </si>
  <si>
    <t>ΠΟΣΟ ΔΑΝΕΙΟΥ</t>
  </si>
  <si>
    <t xml:space="preserve">ΣΥΝΟΛΙΚΟΙ ΤΟΚΟΙ / ΧΡΕΟΛΥΣΙΑ ΥΦΙΣΤΑΜΕΝΩΝ  ΔΑΝΕΙΩΝ </t>
  </si>
  <si>
    <t xml:space="preserve">*  Στήν περίπτωση κυμαινόμενου επιτοκίου αναγράφεται ο τρόπος υπολογισμού (π.χ. Euribor +1,75%) </t>
  </si>
  <si>
    <t>Η ενημέρωση του πίνακα δεν πρέπει να απέχει χρονικά πάνω από ένα (1) μήνα απο την υποβολή του επενδυτικού σχεδίου.</t>
  </si>
  <si>
    <t>Γ. ΥΦΙΣΤΑΜΕΝΕΣ ΣΥΜΒΑΣΕΙΣ LEASING</t>
  </si>
  <si>
    <t>Ποσό σύμβασης</t>
  </si>
  <si>
    <t>Ετήσιο Μίσθωμα</t>
  </si>
  <si>
    <t>ΑΛΗΚΤΟ ΥΠΟΛΟΙΠΟ (Αρχή Έτους)</t>
  </si>
  <si>
    <t>ΕΤΗΣΙΟ ΜΙΣΘΩΜΑ</t>
  </si>
  <si>
    <t>ΤΟΚΟΣ</t>
  </si>
  <si>
    <t>ΕΠΙΔΟΤΗΣΗ LEASING</t>
  </si>
  <si>
    <t>ΣΥΝΟΛΟ ΜΙΣΘΩΜΑΤΩΝ ΥΦΙΣΤΑΜΕΝΩΝ ΣΥΜΒΑΣΕΩΝ LEASING</t>
  </si>
  <si>
    <t>Σωρευτικό ΧΡΕΟΛΥΣΙΟ
(Τέλος Έτους)</t>
  </si>
  <si>
    <t>ΥΠΟΛΟΓΙΣΜΟΣ ΞΕΝΩΝ ΚΕΦΑΛΑΙΩΝ</t>
  </si>
  <si>
    <t>Α. ΠΙΣΤΩΣΕΙΣ ΠΡΟΜΗΘΕΥΤΩΝ 
(ΣΥΝΟΛΙΚΑ ΜΕΤΑ ΤΗΝ ΕΠΕΝΔΥΣΗ)</t>
  </si>
  <si>
    <t>ΣΥΝΟΛΙΚΟΣ ΜΑΚΡΟΠΡΟΘΕΣΜΟΣ ΔΑΝΕΙΣΜΟΣ</t>
  </si>
  <si>
    <t>ΣΥΝΟΛΙΚΟΣ ΒΡΑΧΥΠΡΟΘΕΣΜΟΣ ΔΑΝΕΙΣΜΟΣ</t>
  </si>
  <si>
    <t>Β. ΣΥΝΟΛΟ ΔΑΝΕΙΑΚΩΝ ΚΕΦΑΛΑΙΩΝ</t>
  </si>
  <si>
    <t>ΣΥΝΟΛΟ ΞΕΝΩΝ ΚΕΦΑΛΑΙΩΝ (Α + Β)</t>
  </si>
  <si>
    <t>ΥΠΟΛΟΓΙΣΜΟΣ ΤΟΚΟΧΡΕΟΛΥΣΙΩΝ ΔΑΝΕΙΩΝ
(συμπεριλαμβανομένων των μισθωμάτων leasing)</t>
  </si>
  <si>
    <t xml:space="preserve">ΧΡΕΟΛΥΣΙΑ ΥΦΙΣΤΑΜΕΝΩΝ ΜΑΚΡΟΠΡΟΘΕΣΜΩΝ ΔΑΝΕΙΩΝ </t>
  </si>
  <si>
    <t>ΧΡΕΟΛΥΣΙΑ ΝΕΩΝ ΜΑΚΡΟΠΡΟΘΕΣΜΩΝ ΔΑΝΕΙΩΝ ΕΠΕΝΔΥΤΙΚΟΥ ΣΧΕΔΙΟΥ</t>
  </si>
  <si>
    <t xml:space="preserve">ΤΟΚΟΙ ΥΦΙΣΤΑΜΕΝΩΝ ΜΑΚΡΟΠΡΟΘΕΣΜΩΝ ΔΑΝΕΙΩΝ </t>
  </si>
  <si>
    <t>ΤΟΚΟΙ ΜΑΚΡΟΠΡΟΘΕΣΜΟΥ ΔΑΝΕΙΟΥ  ΕΠΕΝΔΥΤΙΚΟΥ ΣΧΕΔΙΟΥ</t>
  </si>
  <si>
    <t>ΤΟΚΟΙ ΓΙΑ ΚΕΦ. ΚΙΝΗΣΗΣ ΜΕΤΑ ΤΗΝ ΕΠΕΝΔΥΣΗ</t>
  </si>
  <si>
    <t xml:space="preserve">ΕΤΗΣΙΑ ΜΕΤΑΒΟΛΗ ΒΡΑΧΥΠΡΟΘΕΣΜΟY ΔΑΝΕΙΣΜΟY </t>
  </si>
  <si>
    <t>ΜΙΣΘΩΜΑΤΑ ΥΦΙΣΤΑΜΕΝΩΝ ΣΥΜΒΑΣΕΩΝ LEASING</t>
  </si>
  <si>
    <t>ΜΙΣΘΩΜΑΤΑ ΣΥΜΒΑΣΗΣ LEASING ΕΠΕΝΔΥΣΗΣ</t>
  </si>
  <si>
    <t>ΣΥΝΟΛΟ ΤΟΚΟΧΡΕΩΛΥΣΙΩΝ 
(συμπεριλαμβανομένων των μισθωμάτων leasing)</t>
  </si>
  <si>
    <t>Ύψος Βραχυπρόθεσμου δανεισμού του έτους που προηγείται του 1ου χρόνου λειτουργίας της επένδυσης:</t>
  </si>
  <si>
    <t>ΕΠΙΛΕΞΙΜΟ ΚΟΣΤΟΣ</t>
  </si>
  <si>
    <t>ΣΥΝΤΕΛΕΣΤΗΣ ΑΠΟΣΒΕΣΗΣ (%)</t>
  </si>
  <si>
    <t>1. ΑΠΟΣΒΕΣΕΙΣ ΠΑΓΙΩΝ ΕΠΕΝΔΥΤΙΚΟΥ ΣΧΕΔΙΟΥ</t>
  </si>
  <si>
    <t>Α. ΠΕΡΙΦΕΡΕΙΑΚΕΣ ΕΠΕΝΔΥΤΙΚΕΣ ΕΝΙΣΧΥΣΕΙΣ</t>
  </si>
  <si>
    <t xml:space="preserve">Επενδυτικές δαπάνες στην παραγωγή ανανεώσιμων πηγών ενέργειας </t>
  </si>
  <si>
    <t>Λοιπές δαπάνες άρθρου 41 (που δεν καλύπτονται από τη δαπάνη 02.29)</t>
  </si>
  <si>
    <t>Β. ΕΠΕΝΔΥΤΙΚΕΣ ΕΝΙΣΧΥΣΕΙΣ ΕΚΤΟΣ ΠΕΡΙΦΕΡΕΙΑΚΩΝ ΕΝΙΣΧΥΣΕΩΝ</t>
  </si>
  <si>
    <t xml:space="preserve">Δαπάνες για συμβουλευτικές υπηρεσίες σε ΜΜΕ </t>
  </si>
  <si>
    <t xml:space="preserve">Δαπάνες για την προώθηση της παραγωγής ενέργειας από ανανεώσιμες πηγές, του ανανεώσιμου υδρογόνου και της συμπαραγωγής υψηλής απόδοσης </t>
  </si>
  <si>
    <t>Δαπάνες για συμβουλευτικές υπηρεσίες σε μεγάλες επιχειρήσεις</t>
  </si>
  <si>
    <t xml:space="preserve">ΣΥΝΟΛΟ </t>
  </si>
  <si>
    <t>2. ΑΠΟΣΒΕΣΕΙΣ ΥΦΙΣΤΑΜΕΝΩΝ ΠΑΓΙΩΝ</t>
  </si>
  <si>
    <t>ΑΞΙΑ 
ΚΤΗΣΗΣ</t>
  </si>
  <si>
    <t>ΑΝΑΠΟΣΒΕΣΤΗ ΑΞΙΑ</t>
  </si>
  <si>
    <t>ΚΤΙΡΙΑ - ΤΕΧΝΙΚΑ ΕΡΓΑ</t>
  </si>
  <si>
    <t>ΜΗΧΑΝΗΜΑΤΑ, ΤΕΧΝΙΚΕΣ ΕΓΚΑΤΑΣΤΑΣΕΙΣ &amp; ΛΟΙΠΟΣ ΜΗΧΑΝΟΛΟΓΙΚΟΣ ΕΞΟΠΛΙΣΜΟΣ</t>
  </si>
  <si>
    <t>……………………………………..</t>
  </si>
  <si>
    <t>ΣΥΝΟΛΟ ΑΠΟΣΒΕΣΕΩΝ ΥΦΙΣΤΑΜΕΝΩΝ ΠΑΓΙΩΝ</t>
  </si>
  <si>
    <t>ΓΕΝΙΚΟ ΣΥΝΟΛΟ ΑΠΟΣΒΕΣΕΩΝ</t>
  </si>
  <si>
    <t xml:space="preserve">ΣΥΝΟΛΟ ΚΥΚΛΟΥ ΕΡΓΑΣΙΩΝ </t>
  </si>
  <si>
    <t>Μείον : Κόστος παραγωγής</t>
  </si>
  <si>
    <t>ΜΙΚΤΟ ΚΕΡΔΟΣ ΕΚΜΕΤΑΛΛΕΥΣΗΣ</t>
  </si>
  <si>
    <t xml:space="preserve">Μείον : Εξοδα Διοίκησης </t>
  </si>
  <si>
    <t xml:space="preserve">Μείον : Εξοδα Διάθεσης </t>
  </si>
  <si>
    <t>Μείον :  Έξοδα Έρευνας &amp; Ανάπτυξης</t>
  </si>
  <si>
    <t>ΛΕΙΤΟΥΡΓΙΚΟ ΑΠΟΤΕΛΕΣΜΑ</t>
  </si>
  <si>
    <t xml:space="preserve">Πλέον: Διάφορα έσοδα </t>
  </si>
  <si>
    <t>Μειον : Λοιπές δαπάνες</t>
  </si>
  <si>
    <t>ΑΠΟΤΕΛΕΣΜΑΤΑ ΠΡΟ ΑΠΟΣΒΕΣΕΩΝ, ΤΟΚΩΝ ΚΑΙ ΦΟΡΩΝ (συμπεριλαμβανομένων μισθωμάτων leasing)</t>
  </si>
  <si>
    <t xml:space="preserve">Μείον : τόκοι υφιστάμενων μακροπρόθεσμων δανείων </t>
  </si>
  <si>
    <t>Μείον : τόκοι μακροπρόθεσμων δανείων επένδυσης</t>
  </si>
  <si>
    <t>Μείον : τόκοι βραχυπροθέσμων δανείων κεφαλαίου κίνησης</t>
  </si>
  <si>
    <t>Μείον : ετήσια μισθώματα leasing επενδυτικού σχεδίου</t>
  </si>
  <si>
    <t>Μείον : ετήσια μισθώματα leasing άλλων επενδύσεων</t>
  </si>
  <si>
    <t>Πλέον : επιδότηση leasing επενδυτικού σχεδίου</t>
  </si>
  <si>
    <t>Πλέον : επιδότηση leasing άλλων επενδύσεων</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</si>
  <si>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</si>
  <si>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</si>
  <si>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</si>
  <si>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</si>
  <si>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</si>
  <si>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ΚΕΡΔΗ ΠΡΟ ΦΟΡΩΝ</t>
  </si>
  <si>
    <t>ΥΠΟΛΟΙΠΟ ΦΟΡΟΛΟΓΗΜΕΝΩΝ ΚΕΡΔΩΝ ΠΡΟΗΓΟΥΜΕΝΩΝ ΧΡΗΣΕΩΝ</t>
  </si>
  <si>
    <t>ΣΥΝΟΛΟ ΚΕΡΔΩΝ ΠΡΟΣ ΔΙΑΝΟΜΗ</t>
  </si>
  <si>
    <t>ΜΕΙΟΝ: ΦΟΡΟΣ ΕΙΣΟΔΗΜΑΤΟΣ ΧΡΗΣΗΣ *</t>
  </si>
  <si>
    <t>ΥΠΟΛΟΙΠΟ ΚΕΡΔΩΝ ΠΡΟΣ ΔΙΑΘΕΣΗ</t>
  </si>
  <si>
    <t>ΤΑΚΤΙΚΟ ΑΠΟΘΕΜΑΤΙΚΟ **</t>
  </si>
  <si>
    <t>ΕΚΤΑΚΤΑ ΑΠΟΘΕΜΑΤΙΚΑ</t>
  </si>
  <si>
    <t>ΜΕΡΙΣΜΑΤΑ ΠΛΗΡΩΤΕΑ ***</t>
  </si>
  <si>
    <t>ΑΜΟΙΒΕΣ Δ/Σ</t>
  </si>
  <si>
    <t>ΥΠΟΛΟΙΠΟ ΚΕΡΔΩΝ ΕΙΣ ΝΕΟ</t>
  </si>
  <si>
    <t xml:space="preserve">1ο ΕΤΟΣ </t>
  </si>
  <si>
    <t>Φόρος :      για ΑΕ &amp; ΕΠΕ</t>
  </si>
  <si>
    <t xml:space="preserve"> για ΟΕ &amp; ΕΕ</t>
  </si>
  <si>
    <t>** Τακτικό αποθεματικό:</t>
  </si>
  <si>
    <t>Το ποσοστό είναι ενδεικτικό</t>
  </si>
  <si>
    <t>***  Μερίσματα πληρωτέα:</t>
  </si>
  <si>
    <t>ΙΚΑΝΟΤΗΤΑ ΑΠΟΠΛΗΡΩΜΗΣ ΤΟΚΟΧΡΕΩΛΥΣΙΩΝ (ΙΑΤΔ)</t>
  </si>
  <si>
    <t>ΤΟΚΟΙ ΒΡΑΧΥΠΡΟΘΕΣΜΟΥ ΚΕΦ. ΚΙΝΗΣΗΣ</t>
  </si>
  <si>
    <t>ΣΥΝΟΛΟ ΤΟΚΟΧΡΕΩΛΥΣΙΩΝ 
(συμπεριλαμβανομένων μισθωμάτων leasing)</t>
  </si>
  <si>
    <t>ΔΕΙΚΤΗΣ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</si>
  <si>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</si>
  <si>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</si>
  <si>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ΚΑΤΑΣΚΕΥΑΣΤΙΚΗ ΠΕΡΙΟΔΟΣ</t>
  </si>
  <si>
    <t xml:space="preserve">ΜΕΤΑ ΤΗΝ ΕΠΕΝΔΥΣΗ </t>
  </si>
  <si>
    <t>ΕΙΣΡΟΕΣ (Α1)</t>
  </si>
  <si>
    <t>Σύνολο (Α1)</t>
  </si>
  <si>
    <t>ΕΚΡΟΕΣ (Β1)</t>
  </si>
  <si>
    <t>Δαπάνες επένδυσης</t>
  </si>
  <si>
    <t>Δαπάνες κεφαλαίου κίνησης</t>
  </si>
  <si>
    <t>Σύνολο (Β1)</t>
  </si>
  <si>
    <t>ΤΑΜΕΙΑΚΕΣ ΡΟΕΣ (Γ1=Α1-Β1)</t>
  </si>
  <si>
    <t>ΧΩΡΙΣ ΤΗΝ ΕΠΕΝΔΥΣΗ</t>
  </si>
  <si>
    <t>ΕΙΣΡΟΕΣ (Α2)</t>
  </si>
  <si>
    <t>Σύνολο (Α2)</t>
  </si>
  <si>
    <t>ΕΚΡΟΕΣ (Β2)</t>
  </si>
  <si>
    <t>Δαπάνες άλλων επενδύσεων</t>
  </si>
  <si>
    <t>Σύνολο (Β2)</t>
  </si>
  <si>
    <t>ΤΑΜΕΙΑΚΕΣ ΡΟΕΣ (Γ2=Α2-Β2)</t>
  </si>
  <si>
    <t>ΔΙΑΦΟΡΑ Γ1-Γ2</t>
  </si>
  <si>
    <t>IRR:</t>
  </si>
  <si>
    <t>Με βάση τις ταμειακές ροές του παραπάνω πίνακα  υπολογίζεται ο Εσωτερικός Βαθμός Απόδοσης (IRR) της επένδυσης.</t>
  </si>
  <si>
    <r>
      <t xml:space="preserve">Προσοχή! 
</t>
    </r>
    <r>
      <rPr>
        <b/>
        <sz val="10"/>
        <color indexed="30"/>
        <rFont val="Tahoma"/>
        <family val="2"/>
        <charset val="161"/>
      </rPr>
      <t>Η τιμή του Δείκτη IRR, θα πρέπει να μεταφερθεί στο ΟΠΣΚΕ στο σχετικό πεδίο</t>
    </r>
  </si>
  <si>
    <t>ΕΝΕΡΓΕΙΑ</t>
  </si>
  <si>
    <t>Α.2 Κύκλος Εργασιών από Λοιπά Έσοδα</t>
  </si>
  <si>
    <t>ΓΕΝΙΚΟ ΣΥΝΟΛΟ  Κύκλου εργασιών από Μισθώσεις - Πωλήσεις Οικοπέδων και λοιπά έσοδα (Α.1 + Α.2)</t>
  </si>
  <si>
    <r>
      <t xml:space="preserve">Μισθώσεις - Πωλήσεις Οικοπέδων που </t>
    </r>
    <r>
      <rPr>
        <b/>
        <u/>
        <sz val="8.5"/>
        <color rgb="FF000000"/>
        <rFont val="Tahoma"/>
        <family val="2"/>
      </rPr>
      <t>δεν</t>
    </r>
    <r>
      <rPr>
        <b/>
        <sz val="8.5"/>
        <color indexed="8"/>
        <rFont val="Tahoma"/>
        <family val="2"/>
        <charset val="161"/>
      </rPr>
      <t xml:space="preserve"> συνδέονται με το Επενδυτικό Σχέδιο </t>
    </r>
  </si>
  <si>
    <r>
      <t xml:space="preserve">ΣΥΝΟΛΟ Μισθώσεων - Πωλήσεων Οικοπέδων που </t>
    </r>
    <r>
      <rPr>
        <b/>
        <u/>
        <sz val="8.5"/>
        <rFont val="Tahoma"/>
        <family val="2"/>
      </rPr>
      <t>δεν</t>
    </r>
    <r>
      <rPr>
        <b/>
        <sz val="8.5"/>
        <rFont val="Tahoma"/>
        <family val="2"/>
        <charset val="161"/>
      </rPr>
      <t xml:space="preserve"> συνδέονται με το Επενδυτικό Σχέδιο</t>
    </r>
  </si>
  <si>
    <t xml:space="preserve"> Μισθώσεις - Πωλήσεις Κτιρίων</t>
  </si>
  <si>
    <r>
      <t xml:space="preserve">Μισθώσεις - Πωλήσεις Κτιρίων που </t>
    </r>
    <r>
      <rPr>
        <b/>
        <u/>
        <sz val="8.5"/>
        <rFont val="Tahoma"/>
        <family val="2"/>
      </rPr>
      <t>δεν</t>
    </r>
    <r>
      <rPr>
        <b/>
        <sz val="8.5"/>
        <rFont val="Tahoma"/>
        <family val="2"/>
        <charset val="161"/>
      </rPr>
      <t xml:space="preserve"> συνδέονται με το Επενδυτικό Σχέδιο </t>
    </r>
  </si>
  <si>
    <t xml:space="preserve">ΣΥΝΟΛΟ Μισθώσεων - Πωλήσεων Κτιρίων που δεν συνδέονται με το Επενδυτικό Σχέδιο </t>
  </si>
  <si>
    <r>
      <t xml:space="preserve">ΓΕΝΙΚΟ ΣΥΝΟΛΟ Μισθώσεων - Πωλήσεων που </t>
    </r>
    <r>
      <rPr>
        <b/>
        <u/>
        <sz val="8.5"/>
        <rFont val="Tahoma"/>
        <family val="2"/>
      </rPr>
      <t>δεν</t>
    </r>
    <r>
      <rPr>
        <b/>
        <sz val="8.5"/>
        <rFont val="Tahoma"/>
        <family val="2"/>
        <charset val="161"/>
      </rPr>
      <t xml:space="preserve"> συνδέονται με το Επενδυτικό Σχέδιο </t>
    </r>
  </si>
  <si>
    <t>Α.1 Κύκλος εργασιών από Μισθώσεις - Πωλήσεις Οικοπέδων και Κτιρίων</t>
  </si>
  <si>
    <r>
      <t xml:space="preserve">Β.1 Κύκλος εργασιών από Μισθώσεις - Πωλήσεις Οικοπέδων και Κτιρίων που </t>
    </r>
    <r>
      <rPr>
        <b/>
        <u/>
        <sz val="8.5"/>
        <color rgb="FF000000"/>
        <rFont val="Tahoma"/>
        <family val="2"/>
      </rPr>
      <t>δεν</t>
    </r>
    <r>
      <rPr>
        <b/>
        <sz val="8.5"/>
        <color indexed="8"/>
        <rFont val="Tahoma"/>
        <family val="2"/>
        <charset val="161"/>
      </rPr>
      <t xml:space="preserve"> συνδέονται με το Επενδυτικό σχέδιο</t>
    </r>
  </si>
  <si>
    <t>ΣΥΝΟΛΟ ΚΕ Μισθώσεων - Πωλήσεων Οικοπέδων</t>
  </si>
  <si>
    <t>ΣΥΝΟΛΟ ΚΕ Μισθώσεων - Πωλήσεων Κτιρίων</t>
  </si>
  <si>
    <r>
      <t xml:space="preserve">Σύνολο Κύκλου εργασιών από Μισθώσεις - Πωλήσεις Οικοπέδων που </t>
    </r>
    <r>
      <rPr>
        <b/>
        <u/>
        <sz val="8.5"/>
        <rFont val="Tahoma"/>
        <family val="2"/>
      </rPr>
      <t>δεν</t>
    </r>
    <r>
      <rPr>
        <b/>
        <sz val="8.5"/>
        <rFont val="Tahoma"/>
        <family val="2"/>
      </rPr>
      <t xml:space="preserve"> συνδέονται με το Επενδυτικό σχέδιο</t>
    </r>
  </si>
  <si>
    <t>Σύνολο Κύκλου εργασιών από Μισθώσεις - Πωλήσεις Κτιρίων που δεν συνδέονται με το Επενδυτικό σχέδιο</t>
  </si>
  <si>
    <t>Β.2 Κύκλος Εργασιών από Λοιπά Έσοδα που δεν συνδέονται με το Επενδυτικό σχέδιο</t>
  </si>
  <si>
    <t>ΓΕΝΙΚΟ ΣΥΝΟΛΟ  Κύκλου εργασιών από Μισθώσεις - Πωλήσεις Οικοπέδων-Κτιρίων και λοιπά έσοδα  που δεν συνδέονται με το Επενδυτικό σχέδιο(Β.1 + Β.2)</t>
  </si>
  <si>
    <t>ΕΣΟΔΑ ΔΙΑΧΕΙΡΙΣΗΣ/ ΚΟΙΝΟΧΡΗΣΤΩΝ ΚΑΙ ΥΠΗΡΕΣΙΩΝ ΠΟΥ ΔΕΝ ΣΥΝΔΕΟΝΤΑΙ ΜΕ ΤΟ ΕΠΕΝΔΥΤΙΚΟ ΣΧΕΔΙΟ</t>
  </si>
  <si>
    <t>Α.1 Έσοδα διαχείρισης &amp; κοινοχρήστων</t>
  </si>
  <si>
    <t>Α.2 Έσοδα από υπηρεσίες προς εγκατεστημένες επιχειρήσεις</t>
  </si>
  <si>
    <t>Β.1 Έσοδα διαχείρισης &amp; κοινοχρήστων</t>
  </si>
  <si>
    <t>Β.2 Έσοδα από υπηρεσίες προς εγκατεστημένες επιχειρήσεις</t>
  </si>
  <si>
    <t>Β. ΛΟΙΠΑ ΕΞΟΔΑ ΜΕΤΑ ΤΗΝ ΥΛΟΠΟΙΗΣΗ ΤΟΥ ΕΠΕΝΔΥΤΙΚΟΥ ΣΧΕΔΙΟΥ ΓΙΑ ΠΡΟΙΟΝΤΑ Η ΥΠΗΡΕΣΙΕΣ ΠΟΥ ΔΕΝ ΣΥΝΔΕΟΝΤΑΙ ΜΕ ΤΗΝ ΕΠΕΝΔΥΣΗ</t>
  </si>
  <si>
    <t>Πλέον: αποσβέσεις</t>
  </si>
  <si>
    <t>ΑΠΟΤΕΛΕΣΜΑΤΑ ΠΡΟ ΤΟΚΩΝ ΑΠΟΣΒΕΣΕΩΝ &amp; ΦΟΡΩΝ KAI ΜΙΣΘΩΜΑΤΩΝ LEASING</t>
  </si>
  <si>
    <t>Μείον : Αποσβέσεις</t>
  </si>
  <si>
    <t>Στις προβλέψεις δεκαετίας ως "1ο έτος" νοείται το πρώτο έτος λειτουργίας του φορέα διαχείρισης του επιχειρηματικού πάρκου (φορέα της επένδυσης) μετά την ολοκλήρωση του επενδυτικού σχεδίου.</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</si>
  <si>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του φορέα διαχείρισης του επιχειρηματικού πάρκου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</si>
</sst>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_(* #,##0.00&quot;Δρχ&quot;_);_(* \(#,##0.00&quot;Δρχ&quot;\);_(* &quot;-&quot;??&quot;Δρχ &quot;_);_(@_)"/>
  </numFmts>
  <fonts count="49">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b/>
      <sz val="8.5"/>
      <color indexed="63"/>
      <name val="Tahoma"/>
      <family val="2"/>
    </font>
    <font>
      <b/>
      <sz val="8.5"/>
      <name val="Tahoma"/>
      <family val="2"/>
    </font>
    <font>
      <b/>
      <u/>
      <sz val="8.5"/>
      <name val="Tahoma"/>
      <family val="2"/>
    </font>
    <font>
      <sz val="8.5"/>
      <color rgb="FFFF0000"/>
      <name val="Tahoma"/>
      <family val="2"/>
      <charset val="161"/>
    </font>
    <font>
      <b/>
      <sz val="8.5"/>
      <color indexed="8"/>
      <name val="Tahoma"/>
      <family val="2"/>
    </font>
    <font>
      <sz val="8.5"/>
      <name val="Tahoma"/>
      <family val="2"/>
    </font>
    <font>
      <b/>
      <u/>
      <sz val="8.5"/>
      <color rgb="FF000000"/>
      <name val="Tahoma"/>
      <family val="2"/>
    </font>
  </fonts>
  <fills count="19">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CCFFFF"/>
        <bgColor indexed="64"/>
      </patternFill>
    </fill>
    <fill>
      <patternFill patternType="solid">
        <fgColor rgb="FFFFFFCC"/>
        <bgColor indexed="64"/>
      </patternFill>
    </fill>
    <fill>
      <patternFill patternType="solid">
        <fgColor theme="0" tint="-4.9989318521683403E-2"/>
        <bgColor indexed="64"/>
      </patternFill>
    </fill>
  </fills>
  <borders count="47">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8">
    <xf numFmtId="0" fontId="0" fillId="0" borderId="0"/>
    <xf numFmtId="0" fontId="8" fillId="0" borderId="0"/>
    <xf numFmtId="0" fontId="26" fillId="0" borderId="0"/>
    <xf numFmtId="0" fontId="8" fillId="0" borderId="0"/>
    <xf numFmtId="0" fontId="26" fillId="0" borderId="0"/>
    <xf numFmtId="0" fontId="26" fillId="0" borderId="0"/>
    <xf numFmtId="1" fontId="9" fillId="0" borderId="0"/>
    <xf numFmtId="169" fontId="1" fillId="0" borderId="0" applyFont="0" applyFill="0" applyBorder="0" applyAlignment="0" applyProtection="0"/>
    <xf numFmtId="0" fontId="31" fillId="0" borderId="0"/>
    <xf numFmtId="9" fontId="31"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4" fontId="12" fillId="0" borderId="0" applyFont="0" applyFill="0" applyBorder="0" applyAlignment="0" applyProtection="0"/>
    <xf numFmtId="0" fontId="1" fillId="0" borderId="0"/>
    <xf numFmtId="0" fontId="12" fillId="0" borderId="0"/>
    <xf numFmtId="0" fontId="1" fillId="0" borderId="0"/>
    <xf numFmtId="0" fontId="9" fillId="0" borderId="0"/>
    <xf numFmtId="0" fontId="29" fillId="0" borderId="0"/>
    <xf numFmtId="0" fontId="12" fillId="0" borderId="0"/>
    <xf numFmtId="0" fontId="12" fillId="0" borderId="0"/>
    <xf numFmtId="0" fontId="1" fillId="0" borderId="0"/>
    <xf numFmtId="168" fontId="1" fillId="0" borderId="0" applyFont="0" applyFill="0" applyBorder="0" applyAlignment="0" applyProtection="0"/>
    <xf numFmtId="0" fontId="40" fillId="0" borderId="0"/>
    <xf numFmtId="0" fontId="12" fillId="0" borderId="0"/>
    <xf numFmtId="0" fontId="22"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487">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4" fillId="0" borderId="0" xfId="18" applyFont="1" applyAlignment="1">
      <alignment vertical="center"/>
    </xf>
    <xf numFmtId="171" fontId="16" fillId="3" borderId="4" xfId="18" applyNumberFormat="1" applyFont="1" applyFill="1" applyBorder="1" applyAlignment="1">
      <alignment horizontal="left" vertical="center" wrapText="1"/>
    </xf>
    <xf numFmtId="49" fontId="16" fillId="3" borderId="4" xfId="18" applyNumberFormat="1" applyFont="1" applyFill="1" applyBorder="1" applyAlignment="1">
      <alignment vertical="center" wrapText="1"/>
    </xf>
    <xf numFmtId="3" fontId="16" fillId="0" borderId="4" xfId="18" applyNumberFormat="1" applyFont="1" applyBorder="1" applyAlignment="1">
      <alignment horizontal="center" vertical="center" wrapText="1"/>
    </xf>
    <xf numFmtId="0" fontId="17" fillId="5" borderId="4" xfId="18" applyFont="1" applyFill="1" applyBorder="1" applyAlignment="1">
      <alignment horizontal="center" vertical="center"/>
    </xf>
    <xf numFmtId="49" fontId="15" fillId="3" borderId="4" xfId="18" applyNumberFormat="1" applyFont="1" applyFill="1" applyBorder="1" applyAlignment="1">
      <alignment vertical="center" wrapText="1"/>
    </xf>
    <xf numFmtId="10" fontId="16" fillId="0" borderId="0" xfId="18" applyNumberFormat="1" applyFont="1" applyAlignment="1">
      <alignment horizontal="center" vertical="center" wrapText="1"/>
    </xf>
    <xf numFmtId="49" fontId="15" fillId="0" borderId="0" xfId="18" applyNumberFormat="1" applyFont="1" applyAlignment="1">
      <alignment vertical="center" wrapText="1"/>
    </xf>
    <xf numFmtId="49" fontId="16" fillId="0" borderId="0" xfId="18" applyNumberFormat="1" applyFont="1" applyAlignment="1">
      <alignment horizontal="center" vertical="center" wrapText="1"/>
    </xf>
    <xf numFmtId="166" fontId="19" fillId="0" borderId="5" xfId="18" applyNumberFormat="1" applyFont="1" applyBorder="1" applyAlignment="1">
      <alignment horizontal="right" vertical="center" shrinkToFit="1"/>
    </xf>
    <xf numFmtId="166" fontId="19"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5"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0"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0" fontId="1" fillId="0" borderId="0" xfId="15" applyAlignment="1">
      <alignment vertical="center"/>
    </xf>
    <xf numFmtId="167" fontId="21"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6" fillId="0" borderId="0" xfId="15" applyNumberFormat="1" applyFont="1" applyAlignment="1" applyProtection="1">
      <alignment vertical="center"/>
      <protection hidden="1"/>
    </xf>
    <xf numFmtId="167" fontId="16"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5" fillId="0" borderId="0" xfId="20" applyFont="1" applyAlignment="1">
      <alignment vertical="center"/>
    </xf>
    <xf numFmtId="0" fontId="25" fillId="0" borderId="9" xfId="1" applyFont="1" applyBorder="1" applyAlignment="1">
      <alignment vertical="center"/>
    </xf>
    <xf numFmtId="167" fontId="24" fillId="0" borderId="0" xfId="20" applyNumberFormat="1" applyFont="1" applyAlignment="1">
      <alignment vertical="center"/>
    </xf>
    <xf numFmtId="3" fontId="16" fillId="0" borderId="9" xfId="20" applyNumberFormat="1" applyFont="1" applyBorder="1" applyAlignment="1">
      <alignment vertical="center" shrinkToFit="1"/>
    </xf>
    <xf numFmtId="167" fontId="16" fillId="0" borderId="0" xfId="20" applyNumberFormat="1" applyFont="1" applyAlignment="1">
      <alignment vertical="center"/>
    </xf>
    <xf numFmtId="3" fontId="15" fillId="0" borderId="9" xfId="20" applyNumberFormat="1" applyFont="1" applyBorder="1" applyAlignment="1">
      <alignment vertical="center" shrinkToFit="1"/>
    </xf>
    <xf numFmtId="0" fontId="24" fillId="0" borderId="0" xfId="20" applyFont="1" applyAlignment="1">
      <alignment vertical="center"/>
    </xf>
    <xf numFmtId="167" fontId="24" fillId="3" borderId="4" xfId="20" applyNumberFormat="1" applyFont="1" applyFill="1" applyBorder="1" applyAlignment="1">
      <alignment vertical="center"/>
    </xf>
    <xf numFmtId="3" fontId="24" fillId="3" borderId="4" xfId="20" applyNumberFormat="1" applyFont="1" applyFill="1" applyBorder="1" applyAlignment="1">
      <alignment vertical="center" shrinkToFit="1"/>
    </xf>
    <xf numFmtId="3" fontId="16" fillId="5" borderId="4" xfId="20" applyNumberFormat="1" applyFont="1" applyFill="1" applyBorder="1" applyAlignment="1">
      <alignment horizontal="right" vertical="center" shrinkToFit="1"/>
    </xf>
    <xf numFmtId="3" fontId="15"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19"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6"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0" fontId="3" fillId="3" borderId="7" xfId="13" applyFont="1" applyFill="1" applyBorder="1" applyAlignment="1">
      <alignment vertical="center" wrapText="1"/>
    </xf>
    <xf numFmtId="167" fontId="28"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8"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8"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0"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19" fillId="5" borderId="4" xfId="25" applyNumberFormat="1" applyFont="1" applyFill="1" applyBorder="1" applyAlignment="1">
      <alignment horizontal="right" vertical="center" shrinkToFit="1"/>
    </xf>
    <xf numFmtId="3" fontId="19" fillId="3" borderId="4" xfId="25" applyNumberFormat="1" applyFont="1" applyFill="1" applyBorder="1" applyAlignment="1">
      <alignment horizontal="right" vertical="center" shrinkToFit="1"/>
    </xf>
    <xf numFmtId="3" fontId="20" fillId="5" borderId="4" xfId="25" applyNumberFormat="1" applyFont="1" applyFill="1" applyBorder="1" applyAlignment="1">
      <alignment horizontal="right" vertical="center" shrinkToFit="1"/>
    </xf>
    <xf numFmtId="166" fontId="19" fillId="5" borderId="4" xfId="18" applyNumberFormat="1" applyFont="1" applyFill="1" applyBorder="1" applyAlignment="1">
      <alignment horizontal="right" vertical="center" shrinkToFit="1"/>
    </xf>
    <xf numFmtId="166" fontId="20" fillId="5" borderId="4" xfId="25" applyNumberFormat="1" applyFont="1" applyFill="1" applyBorder="1" applyAlignment="1">
      <alignment horizontal="right" vertical="center" shrinkToFit="1"/>
    </xf>
    <xf numFmtId="166" fontId="19" fillId="3" borderId="4" xfId="18" applyNumberFormat="1" applyFont="1" applyFill="1" applyBorder="1" applyAlignment="1">
      <alignment horizontal="right" vertical="center" shrinkToFit="1"/>
    </xf>
    <xf numFmtId="0" fontId="16" fillId="0" borderId="0" xfId="17" applyFont="1" applyAlignment="1">
      <alignment vertical="center"/>
    </xf>
    <xf numFmtId="173" fontId="7" fillId="3" borderId="4" xfId="9" applyNumberFormat="1" applyFont="1" applyFill="1" applyBorder="1" applyAlignment="1">
      <alignment horizontal="center" vertical="center" shrinkToFit="1"/>
    </xf>
    <xf numFmtId="0" fontId="16" fillId="0" borderId="0" xfId="17" applyFont="1" applyAlignment="1">
      <alignment vertical="center" wrapText="1"/>
    </xf>
    <xf numFmtId="0" fontId="33" fillId="0" borderId="0" xfId="17" applyFont="1" applyAlignment="1">
      <alignment horizontal="right" vertical="center"/>
    </xf>
    <xf numFmtId="0" fontId="34" fillId="0" borderId="0" xfId="17" applyFont="1" applyAlignment="1">
      <alignment vertical="center"/>
    </xf>
    <xf numFmtId="49" fontId="33" fillId="0" borderId="0" xfId="17" applyNumberFormat="1" applyFont="1" applyAlignment="1">
      <alignment horizontal="right" vertical="center"/>
    </xf>
    <xf numFmtId="173" fontId="35"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3"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19" fillId="4" borderId="4" xfId="25" applyNumberFormat="1" applyFont="1" applyFill="1" applyBorder="1" applyAlignment="1">
      <alignment horizontal="right" vertical="center" shrinkToFit="1"/>
    </xf>
    <xf numFmtId="3" fontId="19"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0" fontId="36" fillId="2" borderId="4" xfId="0" applyFont="1" applyFill="1" applyBorder="1" applyAlignment="1">
      <alignment horizontal="left" vertical="center" wrapText="1"/>
    </xf>
    <xf numFmtId="3" fontId="19" fillId="5" borderId="4" xfId="18" applyNumberFormat="1" applyFont="1" applyFill="1" applyBorder="1" applyAlignment="1">
      <alignment horizontal="right" vertical="center" shrinkToFit="1"/>
    </xf>
    <xf numFmtId="166" fontId="19"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5" fillId="0" borderId="4" xfId="1" applyNumberFormat="1" applyFont="1" applyBorder="1" applyAlignment="1">
      <alignment vertical="center"/>
    </xf>
    <xf numFmtId="0" fontId="4" fillId="0" borderId="4" xfId="1" applyFont="1" applyBorder="1" applyAlignment="1">
      <alignment vertical="center"/>
    </xf>
    <xf numFmtId="49" fontId="16" fillId="0" borderId="4" xfId="1" applyNumberFormat="1" applyFont="1" applyBorder="1" applyAlignment="1">
      <alignment horizontal="left" vertical="center" wrapText="1"/>
    </xf>
    <xf numFmtId="0" fontId="25" fillId="0" borderId="4" xfId="1" applyFont="1" applyBorder="1" applyAlignment="1">
      <alignment vertical="center"/>
    </xf>
    <xf numFmtId="0" fontId="4" fillId="0" borderId="4" xfId="20" applyFont="1" applyBorder="1" applyAlignment="1">
      <alignment vertical="center"/>
    </xf>
    <xf numFmtId="0" fontId="32" fillId="2" borderId="4" xfId="0" applyFont="1" applyFill="1" applyBorder="1" applyAlignment="1">
      <alignment horizontal="left" vertical="center" wrapText="1"/>
    </xf>
    <xf numFmtId="0" fontId="2" fillId="0" borderId="0" xfId="17" applyFont="1" applyAlignment="1">
      <alignment horizontal="center" vertical="center"/>
    </xf>
    <xf numFmtId="3" fontId="15" fillId="0" borderId="4" xfId="20" applyNumberFormat="1" applyFont="1" applyBorder="1" applyAlignment="1">
      <alignment vertical="center" shrinkToFit="1"/>
    </xf>
    <xf numFmtId="0" fontId="32" fillId="2" borderId="3" xfId="0" applyFont="1" applyFill="1" applyBorder="1" applyAlignment="1">
      <alignment horizontal="left" vertical="center" wrapText="1"/>
    </xf>
    <xf numFmtId="0" fontId="0" fillId="0" borderId="0" xfId="0" applyAlignment="1">
      <alignment vertical="center" wrapText="1"/>
    </xf>
    <xf numFmtId="0" fontId="37"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6" fillId="3" borderId="4" xfId="20" applyNumberFormat="1" applyFont="1" applyFill="1" applyBorder="1" applyAlignment="1">
      <alignment horizontal="right" vertical="center" shrinkToFit="1"/>
    </xf>
    <xf numFmtId="3" fontId="16"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5" fontId="25"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6"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1"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2" borderId="4" xfId="27" applyFont="1" applyFill="1" applyBorder="1" applyAlignment="1">
      <alignment horizontal="center" vertical="center" wrapText="1"/>
    </xf>
    <xf numFmtId="0" fontId="3" fillId="2" borderId="6" xfId="27" applyFont="1" applyFill="1" applyBorder="1" applyAlignment="1">
      <alignment horizontal="center"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0" fontId="2" fillId="2" borderId="4" xfId="27" applyFont="1" applyFill="1" applyBorder="1" applyAlignment="1">
      <alignment horizontal="left" vertical="center" wrapText="1"/>
    </xf>
    <xf numFmtId="0" fontId="2" fillId="2" borderId="8" xfId="27" applyFont="1" applyFill="1" applyBorder="1" applyAlignment="1">
      <alignment horizontal="left" vertical="center" wrapText="1"/>
    </xf>
    <xf numFmtId="49" fontId="42" fillId="3" borderId="4" xfId="18" applyNumberFormat="1" applyFont="1" applyFill="1" applyBorder="1" applyAlignment="1">
      <alignment vertical="center" wrapText="1"/>
    </xf>
    <xf numFmtId="3" fontId="16" fillId="12" borderId="4" xfId="18" applyNumberFormat="1" applyFont="1" applyFill="1" applyBorder="1" applyAlignment="1">
      <alignment horizontal="center" vertical="center" wrapText="1"/>
    </xf>
    <xf numFmtId="3" fontId="16" fillId="13" borderId="4" xfId="18" applyNumberFormat="1" applyFont="1" applyFill="1" applyBorder="1" applyAlignment="1">
      <alignment horizontal="center" vertical="center" wrapText="1"/>
    </xf>
    <xf numFmtId="171" fontId="16" fillId="0" borderId="0" xfId="18" applyNumberFormat="1" applyFont="1" applyAlignment="1">
      <alignment horizontal="left" vertical="center" wrapText="1"/>
    </xf>
    <xf numFmtId="0" fontId="43" fillId="0" borderId="0" xfId="18" applyFont="1" applyAlignment="1">
      <alignment vertical="center"/>
    </xf>
    <xf numFmtId="0" fontId="44" fillId="0" borderId="0" xfId="18" applyFont="1" applyAlignment="1">
      <alignment vertical="center"/>
    </xf>
    <xf numFmtId="49" fontId="45" fillId="3" borderId="4" xfId="18" applyNumberFormat="1" applyFont="1" applyFill="1" applyBorder="1" applyAlignment="1">
      <alignment vertical="center" wrapText="1"/>
    </xf>
    <xf numFmtId="0" fontId="46" fillId="2" borderId="4" xfId="0" applyFont="1" applyFill="1" applyBorder="1" applyAlignment="1">
      <alignment horizontal="left" vertical="center" wrapText="1"/>
    </xf>
    <xf numFmtId="49" fontId="43" fillId="3" borderId="4" xfId="18" applyNumberFormat="1" applyFont="1" applyFill="1" applyBorder="1" applyAlignment="1">
      <alignment vertical="center" wrapText="1"/>
    </xf>
    <xf numFmtId="49" fontId="43" fillId="14" borderId="5" xfId="18" applyNumberFormat="1" applyFont="1" applyFill="1" applyBorder="1" applyAlignment="1">
      <alignment horizontal="left" vertical="center" wrapText="1"/>
    </xf>
    <xf numFmtId="3" fontId="43" fillId="14" borderId="5" xfId="18" applyNumberFormat="1" applyFont="1" applyFill="1" applyBorder="1" applyAlignment="1">
      <alignment horizontal="left" vertical="center" wrapText="1"/>
    </xf>
    <xf numFmtId="49" fontId="3" fillId="14" borderId="4" xfId="18" applyNumberFormat="1" applyFont="1" applyFill="1" applyBorder="1" applyAlignment="1">
      <alignment vertical="center" wrapText="1"/>
    </xf>
    <xf numFmtId="0" fontId="2" fillId="2" borderId="8" xfId="27" applyFont="1" applyFill="1" applyBorder="1" applyAlignment="1">
      <alignment horizontal="center" vertical="center" wrapText="1"/>
    </xf>
    <xf numFmtId="0" fontId="47" fillId="3" borderId="4" xfId="27" applyFont="1" applyFill="1" applyBorder="1" applyAlignment="1">
      <alignment horizontal="center" vertical="center" wrapText="1"/>
    </xf>
    <xf numFmtId="0" fontId="47" fillId="4" borderId="4" xfId="27" applyFont="1" applyFill="1" applyBorder="1" applyAlignment="1">
      <alignment horizontal="center" vertical="center" wrapText="1"/>
    </xf>
    <xf numFmtId="4" fontId="43" fillId="3" borderId="4" xfId="27" applyNumberFormat="1" applyFont="1" applyFill="1" applyBorder="1" applyAlignment="1">
      <alignment horizontal="center" vertical="center" wrapText="1"/>
    </xf>
    <xf numFmtId="4" fontId="43" fillId="4" borderId="4" xfId="27" applyNumberFormat="1" applyFont="1" applyFill="1" applyBorder="1" applyAlignment="1">
      <alignment horizontal="center" vertical="center" wrapText="1"/>
    </xf>
    <xf numFmtId="4" fontId="47" fillId="3" borderId="4" xfId="27" applyNumberFormat="1" applyFont="1" applyFill="1" applyBorder="1" applyAlignment="1">
      <alignment horizontal="center" vertical="center" wrapText="1"/>
    </xf>
    <xf numFmtId="4" fontId="47" fillId="4" borderId="4" xfId="27" applyNumberFormat="1" applyFont="1" applyFill="1" applyBorder="1" applyAlignment="1">
      <alignment horizontal="center" vertical="center" wrapText="1"/>
    </xf>
    <xf numFmtId="4" fontId="43" fillId="3" borderId="6" xfId="27" applyNumberFormat="1" applyFont="1" applyFill="1" applyBorder="1" applyAlignment="1">
      <alignment horizontal="center" vertical="center" wrapText="1"/>
    </xf>
    <xf numFmtId="4" fontId="43" fillId="4" borderId="6" xfId="27" applyNumberFormat="1" applyFont="1" applyFill="1" applyBorder="1" applyAlignment="1">
      <alignment horizontal="center" vertical="center" wrapText="1"/>
    </xf>
    <xf numFmtId="0" fontId="3" fillId="2" borderId="8" xfId="27" applyFont="1" applyFill="1" applyBorder="1" applyAlignment="1">
      <alignment horizontal="center" vertical="center" wrapText="1"/>
    </xf>
    <xf numFmtId="4" fontId="43" fillId="3" borderId="9" xfId="27" applyNumberFormat="1" applyFont="1" applyFill="1" applyBorder="1" applyAlignment="1">
      <alignment horizontal="center" vertical="center" wrapText="1"/>
    </xf>
    <xf numFmtId="4" fontId="43" fillId="16" borderId="9" xfId="27" applyNumberFormat="1" applyFont="1" applyFill="1" applyBorder="1" applyAlignment="1">
      <alignment horizontal="center" vertical="center" wrapText="1"/>
    </xf>
    <xf numFmtId="4" fontId="47" fillId="15" borderId="24" xfId="27" applyNumberFormat="1" applyFont="1" applyFill="1" applyBorder="1" applyAlignment="1">
      <alignment horizontal="center" vertical="center" wrapText="1"/>
    </xf>
    <xf numFmtId="4" fontId="47" fillId="15" borderId="25" xfId="27" applyNumberFormat="1" applyFont="1" applyFill="1" applyBorder="1" applyAlignment="1">
      <alignment horizontal="center" vertical="center" wrapText="1"/>
    </xf>
    <xf numFmtId="4" fontId="47" fillId="15" borderId="4" xfId="27" applyNumberFormat="1" applyFont="1" applyFill="1" applyBorder="1" applyAlignment="1">
      <alignment horizontal="center" vertical="center" wrapText="1"/>
    </xf>
    <xf numFmtId="4" fontId="47" fillId="15" borderId="31" xfId="27" applyNumberFormat="1" applyFont="1" applyFill="1" applyBorder="1" applyAlignment="1">
      <alignment horizontal="center" vertical="center" wrapText="1"/>
    </xf>
    <xf numFmtId="4" fontId="43" fillId="15" borderId="33" xfId="27" applyNumberFormat="1" applyFont="1" applyFill="1" applyBorder="1" applyAlignment="1">
      <alignment horizontal="center" vertical="center" wrapText="1"/>
    </xf>
    <xf numFmtId="4" fontId="43" fillId="15" borderId="34" xfId="27" applyNumberFormat="1" applyFont="1" applyFill="1" applyBorder="1" applyAlignment="1">
      <alignment horizontal="center" vertical="center" wrapText="1"/>
    </xf>
    <xf numFmtId="0" fontId="47" fillId="18" borderId="4" xfId="27" applyFont="1" applyFill="1" applyBorder="1" applyAlignment="1">
      <alignment horizontal="center" vertical="center" wrapText="1"/>
    </xf>
    <xf numFmtId="4" fontId="43" fillId="18" borderId="6" xfId="27" applyNumberFormat="1" applyFont="1" applyFill="1" applyBorder="1" applyAlignment="1">
      <alignment horizontal="center" vertical="center" wrapText="1"/>
    </xf>
    <xf numFmtId="0" fontId="43" fillId="18" borderId="4" xfId="27" applyFont="1" applyFill="1" applyBorder="1" applyAlignment="1">
      <alignment horizontal="center" vertical="center" wrapText="1"/>
    </xf>
    <xf numFmtId="0" fontId="2" fillId="15" borderId="35" xfId="27" applyFont="1" applyFill="1" applyBorder="1" applyAlignment="1">
      <alignment horizontal="center" vertical="center" wrapText="1"/>
    </xf>
    <xf numFmtId="0" fontId="2" fillId="15" borderId="7" xfId="27" applyFont="1" applyFill="1" applyBorder="1" applyAlignment="1">
      <alignment horizontal="center" vertical="center" wrapText="1"/>
    </xf>
    <xf numFmtId="0" fontId="3" fillId="15" borderId="36" xfId="27" applyFont="1" applyFill="1" applyBorder="1" applyAlignment="1">
      <alignment horizontal="center" vertical="center" wrapText="1"/>
    </xf>
    <xf numFmtId="0" fontId="3" fillId="17" borderId="4" xfId="0" applyFont="1" applyFill="1" applyBorder="1" applyAlignment="1">
      <alignment horizontal="left" vertical="center" wrapText="1"/>
    </xf>
    <xf numFmtId="0" fontId="2" fillId="17" borderId="4" xfId="0" applyFont="1" applyFill="1" applyBorder="1" applyAlignment="1">
      <alignment horizontal="right" vertical="center" wrapText="1"/>
    </xf>
    <xf numFmtId="0" fontId="2" fillId="17" borderId="4" xfId="0" applyFont="1" applyFill="1" applyBorder="1" applyAlignment="1">
      <alignment horizontal="center" vertical="center" wrapText="1"/>
    </xf>
    <xf numFmtId="0" fontId="43" fillId="2" borderId="6" xfId="0" applyFont="1" applyFill="1" applyBorder="1" applyAlignment="1">
      <alignment horizontal="left" vertical="center" wrapText="1"/>
    </xf>
    <xf numFmtId="9" fontId="3" fillId="17" borderId="4" xfId="0" applyNumberFormat="1" applyFont="1" applyFill="1" applyBorder="1" applyAlignment="1">
      <alignment horizontal="center" vertical="center" wrapText="1"/>
    </xf>
    <xf numFmtId="4" fontId="2" fillId="17" borderId="4" xfId="0" applyNumberFormat="1" applyFont="1" applyFill="1" applyBorder="1" applyAlignment="1">
      <alignment horizontal="right" vertical="center" wrapText="1"/>
    </xf>
    <xf numFmtId="4" fontId="3" fillId="17" borderId="4" xfId="0" applyNumberFormat="1" applyFont="1" applyFill="1" applyBorder="1" applyAlignment="1">
      <alignment horizontal="right" vertical="center" wrapText="1"/>
    </xf>
    <xf numFmtId="0" fontId="4" fillId="2" borderId="23" xfId="0" applyFont="1" applyFill="1" applyBorder="1" applyAlignment="1">
      <alignment horizontal="left" vertical="center" wrapText="1"/>
    </xf>
    <xf numFmtId="0" fontId="25" fillId="2" borderId="24" xfId="0" applyFont="1" applyFill="1" applyBorder="1" applyAlignment="1">
      <alignment horizontal="center" vertical="center" wrapText="1"/>
    </xf>
    <xf numFmtId="0" fontId="25" fillId="2" borderId="25" xfId="0" applyFont="1" applyFill="1" applyBorder="1" applyAlignment="1">
      <alignment horizontal="center" vertical="center" wrapText="1"/>
    </xf>
    <xf numFmtId="49" fontId="3" fillId="3" borderId="40" xfId="18" applyNumberFormat="1" applyFont="1" applyFill="1" applyBorder="1" applyAlignment="1">
      <alignment horizontal="left" vertical="center" wrapText="1"/>
    </xf>
    <xf numFmtId="49" fontId="3" fillId="3" borderId="41" xfId="18" applyNumberFormat="1" applyFont="1" applyFill="1" applyBorder="1" applyAlignment="1">
      <alignment horizontal="left" vertical="center" wrapText="1"/>
    </xf>
    <xf numFmtId="49" fontId="2" fillId="3" borderId="42" xfId="18" applyNumberFormat="1" applyFont="1" applyFill="1" applyBorder="1" applyAlignment="1">
      <alignment vertical="center" wrapText="1"/>
    </xf>
    <xf numFmtId="3" fontId="19" fillId="5" borderId="31" xfId="18" applyNumberFormat="1" applyFont="1" applyFill="1" applyBorder="1" applyAlignment="1">
      <alignment horizontal="right" vertical="center" shrinkToFit="1"/>
    </xf>
    <xf numFmtId="49" fontId="3" fillId="3" borderId="42" xfId="18" applyNumberFormat="1" applyFont="1" applyFill="1" applyBorder="1" applyAlignment="1">
      <alignment vertical="center" wrapText="1"/>
    </xf>
    <xf numFmtId="3" fontId="20" fillId="5" borderId="31" xfId="25" applyNumberFormat="1" applyFont="1" applyFill="1" applyBorder="1" applyAlignment="1">
      <alignment horizontal="right" vertical="center" shrinkToFit="1"/>
    </xf>
    <xf numFmtId="49" fontId="3" fillId="4" borderId="40" xfId="18" applyNumberFormat="1" applyFont="1" applyFill="1" applyBorder="1" applyAlignment="1">
      <alignment horizontal="left" vertical="center" wrapText="1"/>
    </xf>
    <xf numFmtId="3" fontId="3" fillId="4" borderId="41" xfId="18" applyNumberFormat="1" applyFont="1" applyFill="1" applyBorder="1" applyAlignment="1">
      <alignment horizontal="left" vertical="center" wrapText="1"/>
    </xf>
    <xf numFmtId="49" fontId="2" fillId="4" borderId="42" xfId="18" applyNumberFormat="1" applyFont="1" applyFill="1" applyBorder="1" applyAlignment="1">
      <alignment vertical="center" wrapText="1"/>
    </xf>
    <xf numFmtId="3" fontId="19" fillId="5" borderId="31" xfId="25" applyNumberFormat="1" applyFont="1" applyFill="1" applyBorder="1" applyAlignment="1">
      <alignment horizontal="right" vertical="center" shrinkToFit="1"/>
    </xf>
    <xf numFmtId="49" fontId="3" fillId="4" borderId="42" xfId="18" applyNumberFormat="1" applyFont="1" applyFill="1" applyBorder="1" applyAlignment="1">
      <alignment vertical="center" wrapText="1"/>
    </xf>
    <xf numFmtId="49" fontId="43" fillId="14" borderId="40" xfId="18" applyNumberFormat="1" applyFont="1" applyFill="1" applyBorder="1" applyAlignment="1">
      <alignment horizontal="left" vertical="center" wrapText="1"/>
    </xf>
    <xf numFmtId="3" fontId="43" fillId="14" borderId="41" xfId="18" applyNumberFormat="1" applyFont="1" applyFill="1" applyBorder="1" applyAlignment="1">
      <alignment horizontal="left" vertical="center" wrapText="1"/>
    </xf>
    <xf numFmtId="49" fontId="47" fillId="14" borderId="42" xfId="18" applyNumberFormat="1" applyFont="1" applyFill="1" applyBorder="1" applyAlignment="1">
      <alignment vertical="center" wrapText="1"/>
    </xf>
    <xf numFmtId="49" fontId="3" fillId="14" borderId="42" xfId="18" applyNumberFormat="1" applyFont="1" applyFill="1" applyBorder="1" applyAlignment="1">
      <alignment vertical="center" wrapText="1"/>
    </xf>
    <xf numFmtId="49" fontId="43" fillId="14" borderId="42" xfId="18" applyNumberFormat="1" applyFont="1" applyFill="1" applyBorder="1" applyAlignment="1">
      <alignment vertical="center" wrapText="1"/>
    </xf>
    <xf numFmtId="0" fontId="4" fillId="2" borderId="43" xfId="0" applyFont="1" applyFill="1" applyBorder="1" applyAlignment="1">
      <alignment horizontal="left" vertical="center" wrapText="1"/>
    </xf>
    <xf numFmtId="166" fontId="2" fillId="9" borderId="33" xfId="19" applyNumberFormat="1" applyFont="1" applyFill="1" applyBorder="1" applyAlignment="1">
      <alignment horizontal="center" vertical="center" shrinkToFit="1"/>
    </xf>
    <xf numFmtId="3" fontId="20" fillId="5" borderId="33" xfId="25" applyNumberFormat="1" applyFont="1" applyFill="1" applyBorder="1" applyAlignment="1">
      <alignment horizontal="right" vertical="center" shrinkToFit="1"/>
    </xf>
    <xf numFmtId="3" fontId="20" fillId="5" borderId="34" xfId="25" applyNumberFormat="1" applyFont="1" applyFill="1" applyBorder="1" applyAlignment="1">
      <alignment horizontal="right" vertical="center" shrinkToFit="1"/>
    </xf>
    <xf numFmtId="166" fontId="2" fillId="9" borderId="24" xfId="19" applyNumberFormat="1" applyFont="1" applyFill="1" applyBorder="1" applyAlignment="1">
      <alignment horizontal="center" vertical="center" shrinkToFit="1"/>
    </xf>
    <xf numFmtId="49" fontId="43" fillId="3" borderId="42" xfId="18" applyNumberFormat="1" applyFont="1" applyFill="1" applyBorder="1" applyAlignment="1">
      <alignment vertical="center" wrapText="1"/>
    </xf>
    <xf numFmtId="0" fontId="25" fillId="2" borderId="6" xfId="0" applyFont="1" applyFill="1" applyBorder="1" applyAlignment="1">
      <alignment horizontal="center" vertical="center" wrapText="1"/>
    </xf>
    <xf numFmtId="0" fontId="2" fillId="14" borderId="45" xfId="18" applyFont="1" applyFill="1" applyBorder="1" applyAlignment="1">
      <alignment vertical="center"/>
    </xf>
    <xf numFmtId="0" fontId="2" fillId="14" borderId="46" xfId="18" applyFont="1" applyFill="1" applyBorder="1" applyAlignment="1">
      <alignment vertical="center"/>
    </xf>
    <xf numFmtId="0" fontId="46" fillId="2" borderId="6" xfId="0" applyFont="1" applyFill="1" applyBorder="1" applyAlignment="1">
      <alignment horizontal="left" vertical="center" wrapText="1"/>
    </xf>
    <xf numFmtId="0" fontId="43" fillId="14" borderId="44" xfId="18" applyFont="1" applyFill="1" applyBorder="1" applyAlignment="1">
      <alignment vertical="center"/>
    </xf>
    <xf numFmtId="166" fontId="19" fillId="3" borderId="31" xfId="18" applyNumberFormat="1" applyFont="1" applyFill="1" applyBorder="1" applyAlignment="1">
      <alignment horizontal="right" vertical="center" shrinkToFit="1"/>
    </xf>
    <xf numFmtId="166" fontId="20" fillId="5" borderId="31" xfId="25" applyNumberFormat="1" applyFont="1" applyFill="1" applyBorder="1" applyAlignment="1">
      <alignment horizontal="right" vertical="center" shrinkToFit="1"/>
    </xf>
    <xf numFmtId="0" fontId="4" fillId="2" borderId="42" xfId="0" applyFont="1" applyFill="1" applyBorder="1" applyAlignment="1">
      <alignment horizontal="left" vertical="center" wrapText="1"/>
    </xf>
    <xf numFmtId="49" fontId="3" fillId="4" borderId="41" xfId="18" applyNumberFormat="1" applyFont="1" applyFill="1" applyBorder="1" applyAlignment="1">
      <alignment horizontal="left" vertical="center" wrapText="1"/>
    </xf>
    <xf numFmtId="3" fontId="19" fillId="4" borderId="31" xfId="25" applyNumberFormat="1" applyFont="1" applyFill="1" applyBorder="1" applyAlignment="1">
      <alignment horizontal="right" vertical="center" shrinkToFit="1"/>
    </xf>
    <xf numFmtId="3" fontId="19" fillId="3" borderId="31" xfId="18" applyNumberFormat="1" applyFont="1" applyFill="1" applyBorder="1" applyAlignment="1">
      <alignment horizontal="right" vertical="center" shrinkToFit="1"/>
    </xf>
    <xf numFmtId="3" fontId="2" fillId="0" borderId="0" xfId="19" applyNumberFormat="1" applyFont="1" applyAlignment="1">
      <alignment vertical="center"/>
    </xf>
    <xf numFmtId="166" fontId="2" fillId="0" borderId="0" xfId="19" applyNumberFormat="1" applyFont="1" applyAlignment="1">
      <alignment vertical="center"/>
    </xf>
    <xf numFmtId="0" fontId="27" fillId="8" borderId="23" xfId="0" applyFont="1" applyFill="1" applyBorder="1" applyAlignment="1">
      <alignment horizontal="center" vertical="center"/>
    </xf>
    <xf numFmtId="0" fontId="27" fillId="8" borderId="24" xfId="0" applyFont="1" applyFill="1" applyBorder="1" applyAlignment="1">
      <alignment horizontal="center" vertical="center"/>
    </xf>
    <xf numFmtId="0" fontId="27" fillId="8" borderId="25" xfId="0" applyFont="1" applyFill="1" applyBorder="1" applyAlignment="1">
      <alignment horizontal="center" vertical="center"/>
    </xf>
    <xf numFmtId="0" fontId="0" fillId="0" borderId="6" xfId="0" applyBorder="1" applyAlignment="1">
      <alignment horizontal="left" vertical="center" wrapText="1"/>
    </xf>
    <xf numFmtId="0" fontId="27"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3" xfId="27" applyFont="1" applyFill="1" applyBorder="1" applyAlignment="1">
      <alignment horizontal="left" vertical="center" wrapText="1"/>
    </xf>
    <xf numFmtId="0" fontId="27" fillId="0" borderId="7" xfId="0" applyFont="1" applyBorder="1" applyAlignment="1">
      <alignment horizontal="left" vertical="center" wrapText="1"/>
    </xf>
    <xf numFmtId="0" fontId="3" fillId="18" borderId="3" xfId="27" applyFont="1" applyFill="1" applyBorder="1" applyAlignment="1">
      <alignment horizontal="left" vertical="center" wrapText="1"/>
    </xf>
    <xf numFmtId="0" fontId="0" fillId="18" borderId="5" xfId="0" applyFill="1" applyBorder="1" applyAlignment="1">
      <alignment horizontal="left" vertical="center" wrapText="1"/>
    </xf>
    <xf numFmtId="0" fontId="0" fillId="18" borderId="7" xfId="0" applyFill="1" applyBorder="1" applyAlignment="1">
      <alignment horizontal="left" vertical="center" wrapText="1"/>
    </xf>
    <xf numFmtId="0" fontId="3" fillId="2" borderId="29" xfId="27" applyFont="1" applyFill="1" applyBorder="1" applyAlignment="1">
      <alignment horizontal="center" vertical="center" wrapText="1"/>
    </xf>
    <xf numFmtId="0" fontId="0" fillId="0" borderId="37" xfId="0" applyBorder="1" applyAlignment="1">
      <alignment horizontal="center" vertical="center" wrapText="1"/>
    </xf>
    <xf numFmtId="0" fontId="3" fillId="2" borderId="30" xfId="27" applyFont="1" applyFill="1" applyBorder="1" applyAlignment="1">
      <alignment horizontal="center" vertical="center" wrapText="1"/>
    </xf>
    <xf numFmtId="0" fontId="0" fillId="0" borderId="38" xfId="0" applyBorder="1" applyAlignment="1">
      <alignment horizontal="center" vertical="center" wrapText="1"/>
    </xf>
    <xf numFmtId="0" fontId="3" fillId="2" borderId="32" xfId="27" applyFont="1" applyFill="1" applyBorder="1" applyAlignment="1">
      <alignment horizontal="center" vertical="center" wrapText="1"/>
    </xf>
    <xf numFmtId="0" fontId="0" fillId="0" borderId="39" xfId="0" applyBorder="1" applyAlignment="1">
      <alignment horizontal="center" vertical="center" wrapText="1"/>
    </xf>
    <xf numFmtId="0" fontId="2" fillId="2" borderId="8" xfId="27" applyFont="1" applyFill="1" applyBorder="1" applyAlignment="1">
      <alignment horizontal="left" vertical="center" wrapText="1"/>
    </xf>
    <xf numFmtId="0" fontId="0" fillId="0" borderId="9" xfId="0" applyBorder="1" applyAlignment="1">
      <alignment horizontal="left" vertical="center" wrapText="1"/>
    </xf>
    <xf numFmtId="0" fontId="2" fillId="2" borderId="8" xfId="27"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43" fillId="17" borderId="10" xfId="27" applyFont="1" applyFill="1" applyBorder="1" applyAlignment="1">
      <alignment horizontal="right" vertical="center" wrapText="1"/>
    </xf>
    <xf numFmtId="0" fontId="0" fillId="17" borderId="18" xfId="0" applyFill="1" applyBorder="1" applyAlignment="1">
      <alignment horizontal="right" vertical="center" wrapText="1"/>
    </xf>
    <xf numFmtId="0" fontId="0" fillId="17" borderId="2" xfId="0" applyFill="1" applyBorder="1" applyAlignment="1">
      <alignment horizontal="right" vertical="center" wrapText="1"/>
    </xf>
    <xf numFmtId="0" fontId="0" fillId="17" borderId="28" xfId="0" applyFill="1" applyBorder="1" applyAlignment="1">
      <alignment horizontal="right" vertical="center" wrapText="1"/>
    </xf>
    <xf numFmtId="0" fontId="0" fillId="17" borderId="19" xfId="0" applyFill="1" applyBorder="1" applyAlignment="1">
      <alignment horizontal="right" vertical="center" wrapText="1"/>
    </xf>
    <xf numFmtId="0" fontId="0" fillId="17" borderId="21" xfId="0" applyFill="1" applyBorder="1" applyAlignment="1">
      <alignment horizontal="right" vertical="center" wrapText="1"/>
    </xf>
    <xf numFmtId="0" fontId="3" fillId="2" borderId="10" xfId="27" applyFont="1" applyFill="1" applyBorder="1" applyAlignment="1">
      <alignment horizontal="left" vertical="center" wrapText="1"/>
    </xf>
    <xf numFmtId="0" fontId="27" fillId="0" borderId="18" xfId="0" applyFont="1" applyBorder="1" applyAlignment="1">
      <alignment horizontal="left" vertical="center" wrapText="1"/>
    </xf>
    <xf numFmtId="0" fontId="6" fillId="8" borderId="3" xfId="27" applyFont="1" applyFill="1" applyBorder="1" applyAlignment="1">
      <alignment horizontal="left" vertical="center" wrapText="1"/>
    </xf>
    <xf numFmtId="0" fontId="6" fillId="8" borderId="5" xfId="27" applyFont="1" applyFill="1" applyBorder="1" applyAlignment="1">
      <alignment horizontal="left" vertical="center" wrapText="1"/>
    </xf>
    <xf numFmtId="0" fontId="6" fillId="8" borderId="7" xfId="27" applyFont="1" applyFill="1" applyBorder="1" applyAlignment="1">
      <alignment horizontal="left" vertical="center" wrapText="1"/>
    </xf>
    <xf numFmtId="0" fontId="18"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5"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4" xfId="27" applyFont="1" applyFill="1" applyBorder="1" applyAlignment="1">
      <alignment horizontal="center"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2" fillId="0" borderId="0" xfId="18" applyFont="1" applyAlignment="1">
      <alignment horizontal="center" vertical="center"/>
    </xf>
    <xf numFmtId="49" fontId="43" fillId="14" borderId="40" xfId="18" applyNumberFormat="1" applyFont="1" applyFill="1" applyBorder="1" applyAlignment="1">
      <alignment horizontal="left" vertical="center" wrapText="1"/>
    </xf>
    <xf numFmtId="49" fontId="43" fillId="14" borderId="5" xfId="18" applyNumberFormat="1" applyFont="1" applyFill="1" applyBorder="1" applyAlignment="1">
      <alignment horizontal="left" vertical="center" wrapText="1"/>
    </xf>
    <xf numFmtId="0" fontId="43" fillId="0" borderId="0" xfId="18" applyFont="1" applyAlignment="1">
      <alignment horizontal="center" vertical="center" wrapText="1"/>
    </xf>
    <xf numFmtId="0" fontId="25" fillId="2"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0" fillId="3" borderId="3" xfId="16" applyNumberFormat="1" applyFont="1" applyFill="1" applyBorder="1" applyAlignment="1">
      <alignment horizontal="center" vertical="center" wrapText="1"/>
    </xf>
    <xf numFmtId="166" fontId="30" fillId="3" borderId="5" xfId="16" applyNumberFormat="1" applyFont="1" applyFill="1" applyBorder="1" applyAlignment="1">
      <alignment horizontal="center" vertical="center" wrapText="1"/>
    </xf>
    <xf numFmtId="166" fontId="30"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6" fillId="0" borderId="8" xfId="19" applyNumberFormat="1" applyFont="1" applyBorder="1" applyAlignment="1">
      <alignment horizontal="center" vertical="center" wrapText="1"/>
    </xf>
    <xf numFmtId="49" fontId="16" fillId="0" borderId="9" xfId="19" applyNumberFormat="1" applyFont="1" applyBorder="1" applyAlignment="1">
      <alignment horizontal="center" vertical="center" wrapText="1"/>
    </xf>
    <xf numFmtId="49" fontId="16"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6" fillId="0" borderId="4" xfId="19" applyNumberFormat="1" applyFont="1" applyBorder="1" applyAlignment="1">
      <alignment horizontal="center" vertical="center" wrapText="1"/>
    </xf>
    <xf numFmtId="0" fontId="16" fillId="0" borderId="4" xfId="19" applyFont="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8"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colors>
    <mruColors>
      <color rgb="FFFFFFCC"/>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18</xdr:row>
      <xdr:rowOff>0</xdr:rowOff>
    </xdr:from>
    <xdr:to>
      <xdr:col>22</xdr:col>
      <xdr:colOff>209550</xdr:colOff>
      <xdr:row>21</xdr:row>
      <xdr:rowOff>76200</xdr:rowOff>
    </xdr:to>
    <xdr:sp macro="" textlink="">
      <xdr:nvSpPr>
        <xdr:cNvPr id="2" name="TextBox 1">
          <a:extLst>
            <a:ext uri="{FF2B5EF4-FFF2-40B4-BE49-F238E27FC236}">
              <a16:creationId xmlns:a16="http://schemas.microsoft.com/office/drawing/2014/main" id="{9CB1185F-A849-4F91-A501-114CE53C5FCC}"/>
            </a:ext>
          </a:extLst>
        </xdr:cNvPr>
        <xdr:cNvSpPr txBox="1"/>
      </xdr:nvSpPr>
      <xdr:spPr>
        <a:xfrm>
          <a:off x="12868275" y="3190875"/>
          <a:ext cx="3257550" cy="8001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l-GR" sz="1100" b="1"/>
            <a:t>Σημείωση: </a:t>
          </a:r>
          <a:r>
            <a:rPr lang="el-GR" sz="1100" b="0"/>
            <a:t>Τα πεδία</a:t>
          </a:r>
          <a:r>
            <a:rPr lang="el-GR" sz="1100" b="0" baseline="0"/>
            <a:t> με στοιχεία </a:t>
          </a:r>
          <a:r>
            <a:rPr lang="el-GR" sz="1100"/>
            <a:t>που </a:t>
          </a:r>
          <a:r>
            <a:rPr lang="el-GR" sz="1100" b="1" u="sng"/>
            <a:t>δεν</a:t>
          </a:r>
          <a:r>
            <a:rPr lang="el-GR" sz="1100"/>
            <a:t> συνδέονται με το επενδυτικό σχέδιο πρέπει να συμπληρώνονται μόνο όταν αφορά στον ίδιο τόπο εγκατάστασης και την ίδια δραστηριότητα.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557212</xdr:colOff>
      <xdr:row>22</xdr:row>
      <xdr:rowOff>116682</xdr:rowOff>
    </xdr:from>
    <xdr:to>
      <xdr:col>17</xdr:col>
      <xdr:colOff>171449</xdr:colOff>
      <xdr:row>26</xdr:row>
      <xdr:rowOff>130970</xdr:rowOff>
    </xdr:to>
    <xdr:sp macro="" textlink="">
      <xdr:nvSpPr>
        <xdr:cNvPr id="3" name="TextBox 2">
          <a:extLst>
            <a:ext uri="{FF2B5EF4-FFF2-40B4-BE49-F238E27FC236}">
              <a16:creationId xmlns:a16="http://schemas.microsoft.com/office/drawing/2014/main" id="{981004DF-A6C9-4939-89EE-59AB6FFC0B76}"/>
            </a:ext>
          </a:extLst>
        </xdr:cNvPr>
        <xdr:cNvSpPr txBox="1"/>
      </xdr:nvSpPr>
      <xdr:spPr>
        <a:xfrm>
          <a:off x="12082462" y="5712620"/>
          <a:ext cx="3257550" cy="8001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l-GR" sz="1100" b="1"/>
            <a:t>Σημείωση: </a:t>
          </a:r>
          <a:r>
            <a:rPr lang="el-GR" sz="1100" b="0"/>
            <a:t>Τα πεδία</a:t>
          </a:r>
          <a:r>
            <a:rPr lang="el-GR" sz="1100" b="0" baseline="0"/>
            <a:t> με στοιχεία </a:t>
          </a:r>
          <a:r>
            <a:rPr lang="el-GR" sz="1100"/>
            <a:t>που </a:t>
          </a:r>
          <a:r>
            <a:rPr lang="el-GR" sz="1100" b="1" u="sng"/>
            <a:t>δεν</a:t>
          </a:r>
          <a:r>
            <a:rPr lang="el-GR" sz="1100"/>
            <a:t> συνδέονται με το επενδυτικό σχέδιο πρέπει να συμπληρώνονται μόνο όταν αφορά στον ίδιο τόπο εγκατάστασης και την ίδια δραστηριότητα.</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333375</xdr:colOff>
      <xdr:row>22</xdr:row>
      <xdr:rowOff>57150</xdr:rowOff>
    </xdr:from>
    <xdr:to>
      <xdr:col>17</xdr:col>
      <xdr:colOff>542925</xdr:colOff>
      <xdr:row>26</xdr:row>
      <xdr:rowOff>123825</xdr:rowOff>
    </xdr:to>
    <xdr:sp macro="" textlink="">
      <xdr:nvSpPr>
        <xdr:cNvPr id="3" name="TextBox 2">
          <a:extLst>
            <a:ext uri="{FF2B5EF4-FFF2-40B4-BE49-F238E27FC236}">
              <a16:creationId xmlns:a16="http://schemas.microsoft.com/office/drawing/2014/main" id="{3100DE89-A6A5-4F30-97ED-B2C89D8FD7C7}"/>
            </a:ext>
          </a:extLst>
        </xdr:cNvPr>
        <xdr:cNvSpPr txBox="1"/>
      </xdr:nvSpPr>
      <xdr:spPr>
        <a:xfrm>
          <a:off x="12706350" y="4324350"/>
          <a:ext cx="3257550" cy="8001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l-GR" sz="1100" b="1"/>
            <a:t>Σημείωση: </a:t>
          </a:r>
          <a:r>
            <a:rPr lang="el-GR" sz="1100" b="0"/>
            <a:t>Τα πεδία</a:t>
          </a:r>
          <a:r>
            <a:rPr lang="el-GR" sz="1100" b="0" baseline="0"/>
            <a:t> με στοιχεία </a:t>
          </a:r>
          <a:r>
            <a:rPr lang="el-GR" sz="1100"/>
            <a:t>που </a:t>
          </a:r>
          <a:r>
            <a:rPr lang="el-GR" sz="1100" b="1" u="sng"/>
            <a:t>δεν</a:t>
          </a:r>
          <a:r>
            <a:rPr lang="el-GR" sz="1100"/>
            <a:t> συνδέονται με το επενδυτικό σχέδιο πρέπει να συμπληρώνονται μόνο όταν αφορά στον ίδιο τόπο εγκατάστασης και την ίδια δραστηριότητα.</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0</xdr:colOff>
      <xdr:row>11</xdr:row>
      <xdr:rowOff>0</xdr:rowOff>
    </xdr:from>
    <xdr:to>
      <xdr:col>29</xdr:col>
      <xdr:colOff>221456</xdr:colOff>
      <xdr:row>12</xdr:row>
      <xdr:rowOff>73819</xdr:rowOff>
    </xdr:to>
    <xdr:sp macro="" textlink="">
      <xdr:nvSpPr>
        <xdr:cNvPr id="2" name="TextBox 1">
          <a:extLst>
            <a:ext uri="{FF2B5EF4-FFF2-40B4-BE49-F238E27FC236}">
              <a16:creationId xmlns:a16="http://schemas.microsoft.com/office/drawing/2014/main" id="{81B5E638-57E5-4112-889F-BF080ED7D554}"/>
            </a:ext>
          </a:extLst>
        </xdr:cNvPr>
        <xdr:cNvSpPr txBox="1"/>
      </xdr:nvSpPr>
      <xdr:spPr>
        <a:xfrm>
          <a:off x="20776406" y="2178844"/>
          <a:ext cx="3257550" cy="8001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l-GR" sz="1100" b="1"/>
            <a:t>Σημείωση: </a:t>
          </a:r>
          <a:r>
            <a:rPr lang="el-GR" sz="1100" b="0"/>
            <a:t>Τα πεδία</a:t>
          </a:r>
          <a:r>
            <a:rPr lang="el-GR" sz="1100" b="0" baseline="0"/>
            <a:t> με στοιχεία </a:t>
          </a:r>
          <a:r>
            <a:rPr lang="el-GR" sz="1100"/>
            <a:t>που </a:t>
          </a:r>
          <a:r>
            <a:rPr lang="el-GR" sz="1100" b="1" u="sng"/>
            <a:t>δεν</a:t>
          </a:r>
          <a:r>
            <a:rPr lang="el-GR" sz="1100"/>
            <a:t> συνδέονται με το επενδυτικό σχέδιο πρέπει να συμπληρώνονται μόνο όταν αφορά στον ίδιο τόπο εγκατάστασης και την ίδια δραστηριότητα.</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13</xdr:row>
      <xdr:rowOff>0</xdr:rowOff>
    </xdr:from>
    <xdr:to>
      <xdr:col>17</xdr:col>
      <xdr:colOff>221456</xdr:colOff>
      <xdr:row>14</xdr:row>
      <xdr:rowOff>133350</xdr:rowOff>
    </xdr:to>
    <xdr:sp macro="" textlink="">
      <xdr:nvSpPr>
        <xdr:cNvPr id="2" name="TextBox 1">
          <a:extLst>
            <a:ext uri="{FF2B5EF4-FFF2-40B4-BE49-F238E27FC236}">
              <a16:creationId xmlns:a16="http://schemas.microsoft.com/office/drawing/2014/main" id="{45A62B76-B4D8-4F96-897E-E8F1AC39EC7F}"/>
            </a:ext>
          </a:extLst>
        </xdr:cNvPr>
        <xdr:cNvSpPr txBox="1"/>
      </xdr:nvSpPr>
      <xdr:spPr>
        <a:xfrm>
          <a:off x="12132469" y="3798094"/>
          <a:ext cx="3257550" cy="8001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l-GR" sz="1100" b="1"/>
            <a:t>Σημείωση: </a:t>
          </a:r>
          <a:r>
            <a:rPr lang="el-GR" sz="1100" b="0"/>
            <a:t>Τα πεδία</a:t>
          </a:r>
          <a:r>
            <a:rPr lang="el-GR" sz="1100" b="0" baseline="0"/>
            <a:t> με στοιχεία </a:t>
          </a:r>
          <a:r>
            <a:rPr lang="el-GR" sz="1100"/>
            <a:t>που </a:t>
          </a:r>
          <a:r>
            <a:rPr lang="el-GR" sz="1100" b="1" u="sng"/>
            <a:t>δεν</a:t>
          </a:r>
          <a:r>
            <a:rPr lang="el-GR" sz="1100"/>
            <a:t> συνδέονται με το επενδυτικό σχέδιο πρέπει να συμπληρώνονται μόνο όταν αφορά στον ίδιο τόπο εγκατάστασης και την ίδια δραστηριότητα.</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9"/>
  <sheetViews>
    <sheetView showGridLines="0" tabSelected="1" zoomScale="80" zoomScaleNormal="80" workbookViewId="0">
      <selection activeCell="B8" sqref="B8:Q8"/>
    </sheetView>
  </sheetViews>
  <sheetFormatPr defaultRowHeight="12.75"/>
  <cols>
    <col min="1" max="16384" width="9.140625" style="216"/>
  </cols>
  <sheetData>
    <row r="1" spans="1:17" ht="8.25" customHeight="1" thickBot="1"/>
    <row r="2" spans="1:17" s="86" customFormat="1" ht="30" customHeight="1">
      <c r="B2" s="351" t="s">
        <v>0</v>
      </c>
      <c r="C2" s="352"/>
      <c r="D2" s="352"/>
      <c r="E2" s="352"/>
      <c r="F2" s="352"/>
      <c r="G2" s="352"/>
      <c r="H2" s="352"/>
      <c r="I2" s="352"/>
      <c r="J2" s="352"/>
      <c r="K2" s="352"/>
      <c r="L2" s="352"/>
      <c r="M2" s="352"/>
      <c r="N2" s="352"/>
      <c r="O2" s="352"/>
      <c r="P2" s="352"/>
      <c r="Q2" s="353"/>
    </row>
    <row r="3" spans="1:17" s="86" customFormat="1" ht="48" customHeight="1">
      <c r="A3" s="217">
        <v>1</v>
      </c>
      <c r="B3" s="354" t="s">
        <v>1</v>
      </c>
      <c r="C3" s="354"/>
      <c r="D3" s="354"/>
      <c r="E3" s="354"/>
      <c r="F3" s="354"/>
      <c r="G3" s="354"/>
      <c r="H3" s="354"/>
      <c r="I3" s="354"/>
      <c r="J3" s="354"/>
      <c r="K3" s="354"/>
      <c r="L3" s="354"/>
      <c r="M3" s="354"/>
      <c r="N3" s="354"/>
      <c r="O3" s="354"/>
      <c r="P3" s="354"/>
      <c r="Q3" s="354"/>
    </row>
    <row r="4" spans="1:17" ht="37.5" customHeight="1">
      <c r="A4" s="217">
        <v>2</v>
      </c>
      <c r="B4" s="354" t="s">
        <v>2</v>
      </c>
      <c r="C4" s="354"/>
      <c r="D4" s="354"/>
      <c r="E4" s="354"/>
      <c r="F4" s="354"/>
      <c r="G4" s="354"/>
      <c r="H4" s="354"/>
      <c r="I4" s="354"/>
      <c r="J4" s="354"/>
      <c r="K4" s="354"/>
      <c r="L4" s="354"/>
      <c r="M4" s="354"/>
      <c r="N4" s="354"/>
      <c r="O4" s="354"/>
      <c r="P4" s="354"/>
      <c r="Q4" s="354"/>
    </row>
    <row r="5" spans="1:17" ht="37.5" customHeight="1">
      <c r="A5" s="217">
        <v>3</v>
      </c>
      <c r="B5" s="356" t="s">
        <v>3</v>
      </c>
      <c r="C5" s="356"/>
      <c r="D5" s="356"/>
      <c r="E5" s="356"/>
      <c r="F5" s="356"/>
      <c r="G5" s="356"/>
      <c r="H5" s="356"/>
      <c r="I5" s="356"/>
      <c r="J5" s="356"/>
      <c r="K5" s="356"/>
      <c r="L5" s="356"/>
      <c r="M5" s="356"/>
      <c r="N5" s="356"/>
      <c r="O5" s="356"/>
      <c r="P5" s="356"/>
      <c r="Q5" s="356"/>
    </row>
    <row r="6" spans="1:17" ht="37.5" customHeight="1">
      <c r="A6" s="217">
        <v>4</v>
      </c>
      <c r="B6" s="357" t="s">
        <v>4</v>
      </c>
      <c r="C6" s="358"/>
      <c r="D6" s="358"/>
      <c r="E6" s="358"/>
      <c r="F6" s="358"/>
      <c r="G6" s="358"/>
      <c r="H6" s="358"/>
      <c r="I6" s="358"/>
      <c r="J6" s="358"/>
      <c r="K6" s="358"/>
      <c r="L6" s="358"/>
      <c r="M6" s="358"/>
      <c r="N6" s="358"/>
      <c r="O6" s="358"/>
      <c r="P6" s="358"/>
      <c r="Q6" s="359"/>
    </row>
    <row r="7" spans="1:17" ht="53.25" customHeight="1">
      <c r="A7" s="217">
        <v>5</v>
      </c>
      <c r="B7" s="357" t="s">
        <v>408</v>
      </c>
      <c r="C7" s="358"/>
      <c r="D7" s="358"/>
      <c r="E7" s="358"/>
      <c r="F7" s="358"/>
      <c r="G7" s="358"/>
      <c r="H7" s="358"/>
      <c r="I7" s="358"/>
      <c r="J7" s="358"/>
      <c r="K7" s="358"/>
      <c r="L7" s="358"/>
      <c r="M7" s="358"/>
      <c r="N7" s="358"/>
      <c r="O7" s="358"/>
      <c r="P7" s="358"/>
      <c r="Q7" s="359"/>
    </row>
    <row r="8" spans="1:17" ht="70.5" customHeight="1">
      <c r="A8" s="217">
        <v>6</v>
      </c>
      <c r="B8" s="357" t="s">
        <v>409</v>
      </c>
      <c r="C8" s="358"/>
      <c r="D8" s="358"/>
      <c r="E8" s="358"/>
      <c r="F8" s="358"/>
      <c r="G8" s="358"/>
      <c r="H8" s="358"/>
      <c r="I8" s="358"/>
      <c r="J8" s="358"/>
      <c r="K8" s="358"/>
      <c r="L8" s="358"/>
      <c r="M8" s="358"/>
      <c r="N8" s="358"/>
      <c r="O8" s="358"/>
      <c r="P8" s="358"/>
      <c r="Q8" s="359"/>
    </row>
    <row r="9" spans="1:17" ht="37.5" customHeight="1">
      <c r="A9" s="217">
        <v>7</v>
      </c>
      <c r="B9" s="356" t="s">
        <v>5</v>
      </c>
      <c r="C9" s="356"/>
      <c r="D9" s="356"/>
      <c r="E9" s="356"/>
      <c r="F9" s="356"/>
      <c r="G9" s="356"/>
      <c r="H9" s="356"/>
      <c r="I9" s="356"/>
      <c r="J9" s="356"/>
      <c r="K9" s="356"/>
      <c r="L9" s="356"/>
      <c r="M9" s="356"/>
      <c r="N9" s="356"/>
      <c r="O9" s="356"/>
      <c r="P9" s="356"/>
      <c r="Q9" s="356"/>
    </row>
    <row r="10" spans="1:17" ht="10.5" customHeight="1">
      <c r="B10" s="355"/>
      <c r="C10" s="355"/>
      <c r="D10" s="355"/>
      <c r="E10" s="355"/>
      <c r="F10" s="355"/>
      <c r="G10" s="355"/>
      <c r="H10" s="355"/>
      <c r="I10" s="355"/>
      <c r="J10" s="355"/>
      <c r="K10" s="355"/>
      <c r="L10" s="355"/>
      <c r="M10" s="355"/>
      <c r="N10" s="355"/>
      <c r="O10" s="355"/>
      <c r="P10" s="355"/>
      <c r="Q10" s="355"/>
    </row>
    <row r="11" spans="1:17" ht="37.5" customHeight="1"/>
    <row r="12" spans="1:17" ht="37.5" customHeight="1"/>
    <row r="13" spans="1:17" ht="37.5" customHeight="1"/>
    <row r="14" spans="1:17" ht="37.5" customHeight="1"/>
    <row r="15" spans="1:17" ht="37.5" customHeight="1"/>
    <row r="16" spans="1:17" ht="37.5" customHeight="1"/>
    <row r="17" ht="37.5" customHeight="1"/>
    <row r="18" ht="37.5" customHeight="1"/>
    <row r="19" ht="37.5" customHeight="1"/>
  </sheetData>
  <mergeCells count="9">
    <mergeCell ref="B2:Q2"/>
    <mergeCell ref="B3:Q3"/>
    <mergeCell ref="B10:Q10"/>
    <mergeCell ref="B9:Q9"/>
    <mergeCell ref="B8:Q8"/>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5"/>
  <sheetViews>
    <sheetView showGridLines="0" zoomScale="80" zoomScaleNormal="80" workbookViewId="0">
      <selection activeCell="M14" sqref="M14"/>
    </sheetView>
  </sheetViews>
  <sheetFormatPr defaultRowHeight="10.5"/>
  <cols>
    <col min="1" max="1" width="31.7109375" style="40" customWidth="1"/>
    <col min="2" max="11" width="14.140625" style="40" customWidth="1"/>
    <col min="12" max="16384" width="9.140625" style="40"/>
  </cols>
  <sheetData>
    <row r="1" spans="1:11" ht="42">
      <c r="A1" s="198" t="s">
        <v>158</v>
      </c>
      <c r="B1" s="197" t="s">
        <v>66</v>
      </c>
      <c r="C1" s="197" t="s">
        <v>67</v>
      </c>
      <c r="D1" s="197" t="s">
        <v>68</v>
      </c>
      <c r="E1" s="197" t="s">
        <v>69</v>
      </c>
      <c r="F1" s="197" t="s">
        <v>70</v>
      </c>
      <c r="G1" s="197" t="s">
        <v>71</v>
      </c>
      <c r="H1" s="197" t="s">
        <v>72</v>
      </c>
      <c r="I1" s="197" t="s">
        <v>73</v>
      </c>
      <c r="J1" s="197" t="s">
        <v>74</v>
      </c>
      <c r="K1" s="197" t="s">
        <v>75</v>
      </c>
    </row>
    <row r="2" spans="1:11" ht="23.25" customHeight="1">
      <c r="A2" s="45" t="s">
        <v>159</v>
      </c>
      <c r="B2" s="180"/>
      <c r="C2" s="180"/>
      <c r="D2" s="180"/>
      <c r="E2" s="180"/>
      <c r="F2" s="180"/>
      <c r="G2" s="180"/>
      <c r="H2" s="180"/>
      <c r="I2" s="180"/>
      <c r="J2" s="180"/>
      <c r="K2" s="180"/>
    </row>
    <row r="3" spans="1:11" ht="23.25" customHeight="1">
      <c r="A3" s="45" t="s">
        <v>160</v>
      </c>
      <c r="B3" s="180"/>
      <c r="C3" s="180"/>
      <c r="D3" s="180"/>
      <c r="E3" s="180"/>
      <c r="F3" s="180"/>
      <c r="G3" s="180"/>
      <c r="H3" s="180"/>
      <c r="I3" s="180"/>
      <c r="J3" s="180"/>
      <c r="K3" s="180"/>
    </row>
    <row r="4" spans="1:11" ht="23.25" customHeight="1">
      <c r="A4" s="32" t="s">
        <v>161</v>
      </c>
      <c r="B4" s="180"/>
      <c r="C4" s="180"/>
      <c r="D4" s="180"/>
      <c r="E4" s="180"/>
      <c r="F4" s="180"/>
      <c r="G4" s="180"/>
      <c r="H4" s="180"/>
      <c r="I4" s="180"/>
      <c r="J4" s="180"/>
      <c r="K4" s="180"/>
    </row>
    <row r="5" spans="1:11" ht="23.25" customHeight="1">
      <c r="A5" s="32" t="s">
        <v>94</v>
      </c>
      <c r="B5" s="180"/>
      <c r="C5" s="180"/>
      <c r="D5" s="180"/>
      <c r="E5" s="180"/>
      <c r="F5" s="180"/>
      <c r="G5" s="180"/>
      <c r="H5" s="180"/>
      <c r="I5" s="180"/>
      <c r="J5" s="180"/>
      <c r="K5" s="180"/>
    </row>
    <row r="6" spans="1:11" ht="23.25" customHeight="1">
      <c r="A6" s="32" t="s">
        <v>95</v>
      </c>
      <c r="B6" s="180"/>
      <c r="C6" s="180"/>
      <c r="D6" s="180"/>
      <c r="E6" s="180"/>
      <c r="F6" s="180"/>
      <c r="G6" s="180"/>
      <c r="H6" s="180"/>
      <c r="I6" s="180"/>
      <c r="J6" s="180"/>
      <c r="K6" s="180"/>
    </row>
    <row r="7" spans="1:11" ht="23.25" customHeight="1">
      <c r="A7" s="276"/>
      <c r="B7" s="180"/>
      <c r="C7" s="180"/>
      <c r="D7" s="180"/>
      <c r="E7" s="180"/>
      <c r="F7" s="180"/>
      <c r="G7" s="180"/>
      <c r="H7" s="180"/>
      <c r="I7" s="180"/>
      <c r="J7" s="180"/>
      <c r="K7" s="180"/>
    </row>
    <row r="8" spans="1:11" ht="23.25" customHeight="1">
      <c r="A8" s="32"/>
      <c r="B8" s="180"/>
      <c r="C8" s="180"/>
      <c r="D8" s="180"/>
      <c r="E8" s="180"/>
      <c r="F8" s="180"/>
      <c r="G8" s="180"/>
      <c r="H8" s="180"/>
      <c r="I8" s="180"/>
      <c r="J8" s="180"/>
      <c r="K8" s="180"/>
    </row>
    <row r="9" spans="1:11" ht="23.25" customHeight="1">
      <c r="A9" s="32" t="s">
        <v>162</v>
      </c>
      <c r="B9" s="180"/>
      <c r="C9" s="180"/>
      <c r="D9" s="180"/>
      <c r="E9" s="180"/>
      <c r="F9" s="180"/>
      <c r="G9" s="180"/>
      <c r="H9" s="180"/>
      <c r="I9" s="180"/>
      <c r="J9" s="180"/>
      <c r="K9" s="180"/>
    </row>
    <row r="10" spans="1:11" ht="23.25" customHeight="1">
      <c r="A10" s="32" t="s">
        <v>163</v>
      </c>
      <c r="B10" s="180"/>
      <c r="C10" s="180"/>
      <c r="D10" s="180"/>
      <c r="E10" s="180"/>
      <c r="F10" s="180"/>
      <c r="G10" s="180"/>
      <c r="H10" s="180"/>
      <c r="I10" s="180"/>
      <c r="J10" s="180"/>
      <c r="K10" s="180"/>
    </row>
    <row r="11" spans="1:11" ht="26.25" customHeight="1">
      <c r="A11" s="33" t="s">
        <v>164</v>
      </c>
      <c r="B11" s="181">
        <f>SUM(B2:B10)</f>
        <v>0</v>
      </c>
      <c r="C11" s="181">
        <f t="shared" ref="C11:K11" si="0">SUM(C2:C10)</f>
        <v>0</v>
      </c>
      <c r="D11" s="181">
        <f t="shared" si="0"/>
        <v>0</v>
      </c>
      <c r="E11" s="181">
        <f t="shared" si="0"/>
        <v>0</v>
      </c>
      <c r="F11" s="181">
        <f t="shared" si="0"/>
        <v>0</v>
      </c>
      <c r="G11" s="181">
        <f t="shared" si="0"/>
        <v>0</v>
      </c>
      <c r="H11" s="181">
        <f t="shared" si="0"/>
        <v>0</v>
      </c>
      <c r="I11" s="181">
        <f t="shared" si="0"/>
        <v>0</v>
      </c>
      <c r="J11" s="181">
        <f t="shared" si="0"/>
        <v>0</v>
      </c>
      <c r="K11" s="181">
        <f t="shared" si="0"/>
        <v>0</v>
      </c>
    </row>
    <row r="12" spans="1:11" ht="9" customHeight="1"/>
    <row r="14" spans="1:11" ht="52.5">
      <c r="A14" s="198" t="s">
        <v>404</v>
      </c>
      <c r="B14" s="197" t="s">
        <v>66</v>
      </c>
      <c r="C14" s="197" t="s">
        <v>67</v>
      </c>
      <c r="D14" s="197" t="s">
        <v>68</v>
      </c>
      <c r="E14" s="197" t="s">
        <v>69</v>
      </c>
      <c r="F14" s="197" t="s">
        <v>70</v>
      </c>
      <c r="G14" s="197" t="s">
        <v>71</v>
      </c>
      <c r="H14" s="197" t="s">
        <v>72</v>
      </c>
      <c r="I14" s="197" t="s">
        <v>73</v>
      </c>
      <c r="J14" s="197" t="s">
        <v>74</v>
      </c>
      <c r="K14" s="197" t="s">
        <v>75</v>
      </c>
    </row>
    <row r="15" spans="1:11" ht="23.25" customHeight="1">
      <c r="A15" s="45" t="s">
        <v>159</v>
      </c>
      <c r="B15" s="180"/>
      <c r="C15" s="180"/>
      <c r="D15" s="180"/>
      <c r="E15" s="180"/>
      <c r="F15" s="180"/>
      <c r="G15" s="180"/>
      <c r="H15" s="180"/>
      <c r="I15" s="180"/>
      <c r="J15" s="180"/>
      <c r="K15" s="180"/>
    </row>
    <row r="16" spans="1:11" ht="23.25" customHeight="1">
      <c r="A16" s="45" t="s">
        <v>160</v>
      </c>
      <c r="B16" s="180"/>
      <c r="C16" s="180"/>
      <c r="D16" s="180"/>
      <c r="E16" s="180"/>
      <c r="F16" s="180"/>
      <c r="G16" s="180"/>
      <c r="H16" s="180"/>
      <c r="I16" s="180"/>
      <c r="J16" s="180"/>
      <c r="K16" s="180"/>
    </row>
    <row r="17" spans="1:11" ht="23.25" customHeight="1">
      <c r="A17" s="32" t="s">
        <v>161</v>
      </c>
      <c r="B17" s="180"/>
      <c r="C17" s="180"/>
      <c r="D17" s="180"/>
      <c r="E17" s="180"/>
      <c r="F17" s="180"/>
      <c r="G17" s="180"/>
      <c r="H17" s="180"/>
      <c r="I17" s="180"/>
      <c r="J17" s="180"/>
      <c r="K17" s="180"/>
    </row>
    <row r="18" spans="1:11" ht="23.25" customHeight="1">
      <c r="A18" s="32" t="s">
        <v>94</v>
      </c>
      <c r="B18" s="180"/>
      <c r="C18" s="180"/>
      <c r="D18" s="180"/>
      <c r="E18" s="180"/>
      <c r="F18" s="180"/>
      <c r="G18" s="180"/>
      <c r="H18" s="180"/>
      <c r="I18" s="180"/>
      <c r="J18" s="180"/>
      <c r="K18" s="180"/>
    </row>
    <row r="19" spans="1:11" ht="23.25" customHeight="1">
      <c r="A19" s="32" t="s">
        <v>95</v>
      </c>
      <c r="B19" s="180"/>
      <c r="C19" s="180"/>
      <c r="D19" s="180"/>
      <c r="E19" s="180"/>
      <c r="F19" s="180"/>
      <c r="G19" s="180"/>
      <c r="H19" s="180"/>
      <c r="I19" s="180"/>
      <c r="J19" s="180"/>
      <c r="K19" s="180"/>
    </row>
    <row r="20" spans="1:11" ht="23.25" customHeight="1">
      <c r="A20" s="32"/>
      <c r="B20" s="180"/>
      <c r="C20" s="180"/>
      <c r="D20" s="180"/>
      <c r="E20" s="180"/>
      <c r="F20" s="180"/>
      <c r="G20" s="180"/>
      <c r="H20" s="180"/>
      <c r="I20" s="180"/>
      <c r="J20" s="180"/>
      <c r="K20" s="180"/>
    </row>
    <row r="21" spans="1:11" ht="23.25" customHeight="1">
      <c r="A21" s="32"/>
      <c r="B21" s="180"/>
      <c r="C21" s="180"/>
      <c r="D21" s="180"/>
      <c r="E21" s="180"/>
      <c r="F21" s="180"/>
      <c r="G21" s="180"/>
      <c r="H21" s="180"/>
      <c r="I21" s="180"/>
      <c r="J21" s="180"/>
      <c r="K21" s="180"/>
    </row>
    <row r="22" spans="1:11" ht="26.25" customHeight="1">
      <c r="A22" s="33" t="s">
        <v>165</v>
      </c>
      <c r="B22" s="181">
        <f t="shared" ref="B22:K22" si="1">SUM(B15:B21)</f>
        <v>0</v>
      </c>
      <c r="C22" s="181">
        <f t="shared" si="1"/>
        <v>0</v>
      </c>
      <c r="D22" s="181">
        <f t="shared" si="1"/>
        <v>0</v>
      </c>
      <c r="E22" s="181">
        <f t="shared" si="1"/>
        <v>0</v>
      </c>
      <c r="F22" s="181">
        <f t="shared" si="1"/>
        <v>0</v>
      </c>
      <c r="G22" s="181">
        <f t="shared" si="1"/>
        <v>0</v>
      </c>
      <c r="H22" s="181">
        <f t="shared" si="1"/>
        <v>0</v>
      </c>
      <c r="I22" s="181">
        <f t="shared" si="1"/>
        <v>0</v>
      </c>
      <c r="J22" s="181">
        <f t="shared" si="1"/>
        <v>0</v>
      </c>
      <c r="K22" s="181">
        <f t="shared" si="1"/>
        <v>0</v>
      </c>
    </row>
    <row r="24" spans="1:11" ht="31.5">
      <c r="A24" s="198" t="s">
        <v>166</v>
      </c>
      <c r="B24" s="197" t="s">
        <v>66</v>
      </c>
      <c r="C24" s="197" t="s">
        <v>67</v>
      </c>
      <c r="D24" s="197" t="s">
        <v>68</v>
      </c>
      <c r="E24" s="197" t="s">
        <v>69</v>
      </c>
      <c r="F24" s="197" t="s">
        <v>70</v>
      </c>
      <c r="G24" s="197" t="s">
        <v>71</v>
      </c>
      <c r="H24" s="197" t="s">
        <v>72</v>
      </c>
      <c r="I24" s="197" t="s">
        <v>73</v>
      </c>
      <c r="J24" s="197" t="s">
        <v>74</v>
      </c>
      <c r="K24" s="197" t="s">
        <v>75</v>
      </c>
    </row>
    <row r="25" spans="1:11" ht="23.25" customHeight="1">
      <c r="A25" s="33" t="s">
        <v>167</v>
      </c>
      <c r="B25" s="181">
        <f t="shared" ref="B25:K25" si="2">B22+B11</f>
        <v>0</v>
      </c>
      <c r="C25" s="181">
        <f t="shared" si="2"/>
        <v>0</v>
      </c>
      <c r="D25" s="181">
        <f t="shared" si="2"/>
        <v>0</v>
      </c>
      <c r="E25" s="181">
        <f t="shared" si="2"/>
        <v>0</v>
      </c>
      <c r="F25" s="181">
        <f t="shared" si="2"/>
        <v>0</v>
      </c>
      <c r="G25" s="181">
        <f t="shared" si="2"/>
        <v>0</v>
      </c>
      <c r="H25" s="181">
        <f t="shared" si="2"/>
        <v>0</v>
      </c>
      <c r="I25" s="181">
        <f t="shared" si="2"/>
        <v>0</v>
      </c>
      <c r="J25" s="181">
        <f t="shared" si="2"/>
        <v>0</v>
      </c>
      <c r="K25" s="181">
        <f t="shared" si="2"/>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11:K11" emptyCellReference="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9"/>
  <sheetViews>
    <sheetView showGridLines="0" zoomScale="90" zoomScaleNormal="90" workbookViewId="0">
      <selection activeCell="H18" sqref="H18"/>
    </sheetView>
  </sheetViews>
  <sheetFormatPr defaultRowHeight="10.5"/>
  <cols>
    <col min="1" max="1" width="50.7109375" style="40" customWidth="1"/>
    <col min="2" max="11" width="14.7109375" style="40" customWidth="1"/>
    <col min="12" max="16384" width="9.140625" style="40"/>
  </cols>
  <sheetData>
    <row r="1" spans="1:11" ht="32.25" customHeight="1">
      <c r="A1" s="198" t="s">
        <v>168</v>
      </c>
      <c r="B1" s="197" t="s">
        <v>66</v>
      </c>
      <c r="C1" s="197" t="s">
        <v>67</v>
      </c>
      <c r="D1" s="197" t="s">
        <v>68</v>
      </c>
      <c r="E1" s="197" t="s">
        <v>69</v>
      </c>
      <c r="F1" s="197" t="s">
        <v>70</v>
      </c>
      <c r="G1" s="197" t="s">
        <v>71</v>
      </c>
      <c r="H1" s="197" t="s">
        <v>72</v>
      </c>
      <c r="I1" s="197" t="s">
        <v>73</v>
      </c>
      <c r="J1" s="197" t="s">
        <v>74</v>
      </c>
      <c r="K1" s="197" t="s">
        <v>75</v>
      </c>
    </row>
    <row r="2" spans="1:11" ht="21.75" hidden="1" customHeight="1">
      <c r="A2" s="45" t="s">
        <v>169</v>
      </c>
      <c r="B2" s="179">
        <f>'Α ΥΛΕΣ'!C35</f>
        <v>0</v>
      </c>
      <c r="C2" s="179">
        <f>'Α ΥΛΕΣ'!D35</f>
        <v>0</v>
      </c>
      <c r="D2" s="179">
        <f>'Α ΥΛΕΣ'!E35</f>
        <v>0</v>
      </c>
      <c r="E2" s="179">
        <f>'Α ΥΛΕΣ'!F35</f>
        <v>0</v>
      </c>
      <c r="F2" s="179">
        <f>'Α ΥΛΕΣ'!G35</f>
        <v>0</v>
      </c>
      <c r="G2" s="179">
        <f>'Α ΥΛΕΣ'!H35</f>
        <v>0</v>
      </c>
      <c r="H2" s="179">
        <f>'Α ΥΛΕΣ'!I35</f>
        <v>0</v>
      </c>
      <c r="I2" s="179">
        <f>'Α ΥΛΕΣ'!J35</f>
        <v>0</v>
      </c>
      <c r="J2" s="179">
        <f>'Α ΥΛΕΣ'!K35</f>
        <v>0</v>
      </c>
      <c r="K2" s="179">
        <f>'Α ΥΛΕΣ'!L35</f>
        <v>0</v>
      </c>
    </row>
    <row r="3" spans="1:11" ht="21.75" hidden="1" customHeight="1">
      <c r="A3" s="32" t="s">
        <v>170</v>
      </c>
      <c r="B3" s="179">
        <f>'Β ΥΛΕΣ'!C35</f>
        <v>0</v>
      </c>
      <c r="C3" s="179">
        <f>'Β ΥΛΕΣ'!D35</f>
        <v>0</v>
      </c>
      <c r="D3" s="179">
        <f>'Β ΥΛΕΣ'!E35</f>
        <v>0</v>
      </c>
      <c r="E3" s="179">
        <f>'Β ΥΛΕΣ'!F35</f>
        <v>0</v>
      </c>
      <c r="F3" s="179">
        <f>'Β ΥΛΕΣ'!G35</f>
        <v>0</v>
      </c>
      <c r="G3" s="179">
        <f>'Β ΥΛΕΣ'!H35</f>
        <v>0</v>
      </c>
      <c r="H3" s="179">
        <f>'Β ΥΛΕΣ'!I35</f>
        <v>0</v>
      </c>
      <c r="I3" s="179">
        <f>'Β ΥΛΕΣ'!J35</f>
        <v>0</v>
      </c>
      <c r="J3" s="179">
        <f>'Β ΥΛΕΣ'!K35</f>
        <v>0</v>
      </c>
      <c r="K3" s="179">
        <f>'Β ΥΛΕΣ'!L35</f>
        <v>0</v>
      </c>
    </row>
    <row r="4" spans="1:11" ht="33.75" customHeight="1">
      <c r="A4" s="32" t="s">
        <v>171</v>
      </c>
      <c r="B4" s="180">
        <v>0</v>
      </c>
      <c r="C4" s="180">
        <f>B4*1.03</f>
        <v>0</v>
      </c>
      <c r="D4" s="180">
        <f t="shared" ref="D4:K4" si="0">C4*1.03</f>
        <v>0</v>
      </c>
      <c r="E4" s="180">
        <f t="shared" si="0"/>
        <v>0</v>
      </c>
      <c r="F4" s="180">
        <f t="shared" si="0"/>
        <v>0</v>
      </c>
      <c r="G4" s="180">
        <f t="shared" si="0"/>
        <v>0</v>
      </c>
      <c r="H4" s="180">
        <f t="shared" si="0"/>
        <v>0</v>
      </c>
      <c r="I4" s="180">
        <f t="shared" si="0"/>
        <v>0</v>
      </c>
      <c r="J4" s="180">
        <f t="shared" si="0"/>
        <v>0</v>
      </c>
      <c r="K4" s="180">
        <f t="shared" si="0"/>
        <v>0</v>
      </c>
    </row>
    <row r="5" spans="1:11" ht="21.75" customHeight="1">
      <c r="A5" s="32" t="s">
        <v>172</v>
      </c>
      <c r="B5" s="180"/>
      <c r="C5" s="180"/>
      <c r="D5" s="180"/>
      <c r="E5" s="180"/>
      <c r="F5" s="180"/>
      <c r="G5" s="180"/>
      <c r="H5" s="180"/>
      <c r="I5" s="180"/>
      <c r="J5" s="180"/>
      <c r="K5" s="180"/>
    </row>
    <row r="6" spans="1:11" ht="33" customHeight="1">
      <c r="A6" s="32" t="s">
        <v>382</v>
      </c>
      <c r="B6" s="179">
        <f>ΕΝΕΡΓΕΙΑ!E25</f>
        <v>0</v>
      </c>
      <c r="C6" s="179">
        <f>ΕΝΕΡΓΕΙΑ!G25</f>
        <v>0</v>
      </c>
      <c r="D6" s="179">
        <f>ΕΝΕΡΓΕΙΑ!I25</f>
        <v>0</v>
      </c>
      <c r="E6" s="179">
        <f>ΕΝΕΡΓΕΙΑ!K25</f>
        <v>0</v>
      </c>
      <c r="F6" s="179">
        <f>ΕΝΕΡΓΕΙΑ!M25</f>
        <v>0</v>
      </c>
      <c r="G6" s="179">
        <f>ΕΝΕΡΓΕΙΑ!O25</f>
        <v>0</v>
      </c>
      <c r="H6" s="179">
        <f>ΕΝΕΡΓΕΙΑ!Q25</f>
        <v>0</v>
      </c>
      <c r="I6" s="179">
        <f>ΕΝΕΡΓΕΙΑ!S25</f>
        <v>0</v>
      </c>
      <c r="J6" s="179">
        <f>ΕΝΕΡΓΕΙΑ!U25</f>
        <v>0</v>
      </c>
      <c r="K6" s="179">
        <f>ΕΝΕΡΓΕΙΑ!W25</f>
        <v>0</v>
      </c>
    </row>
    <row r="7" spans="1:11" ht="21.75" customHeight="1">
      <c r="A7" s="32" t="s">
        <v>173</v>
      </c>
      <c r="B7" s="179">
        <f>'ΛΟΙΠΑ ΕΞΟΔΑ'!B25</f>
        <v>0</v>
      </c>
      <c r="C7" s="179">
        <f>'ΛΟΙΠΑ ΕΞΟΔΑ'!C25</f>
        <v>0</v>
      </c>
      <c r="D7" s="179">
        <f>'ΛΟΙΠΑ ΕΞΟΔΑ'!D25</f>
        <v>0</v>
      </c>
      <c r="E7" s="179">
        <f>'ΛΟΙΠΑ ΕΞΟΔΑ'!E25</f>
        <v>0</v>
      </c>
      <c r="F7" s="179">
        <f>'ΛΟΙΠΑ ΕΞΟΔΑ'!F25</f>
        <v>0</v>
      </c>
      <c r="G7" s="179">
        <f>'ΛΟΙΠΑ ΕΞΟΔΑ'!G25</f>
        <v>0</v>
      </c>
      <c r="H7" s="179">
        <f>'ΛΟΙΠΑ ΕΞΟΔΑ'!H25</f>
        <v>0</v>
      </c>
      <c r="I7" s="179">
        <f>'ΛΟΙΠΑ ΕΞΟΔΑ'!I25</f>
        <v>0</v>
      </c>
      <c r="J7" s="179">
        <f>'ΛΟΙΠΑ ΕΞΟΔΑ'!J25</f>
        <v>0</v>
      </c>
      <c r="K7" s="179">
        <f>'ΛΟΙΠΑ ΕΞΟΔΑ'!K25</f>
        <v>0</v>
      </c>
    </row>
    <row r="8" spans="1:11" ht="31.5" customHeight="1">
      <c r="A8" s="33" t="s">
        <v>174</v>
      </c>
      <c r="B8" s="181">
        <f>SUM(B2:B7)</f>
        <v>0</v>
      </c>
      <c r="C8" s="181">
        <f t="shared" ref="C8:K8" si="1">SUM(C2:C7)</f>
        <v>0</v>
      </c>
      <c r="D8" s="181">
        <f t="shared" si="1"/>
        <v>0</v>
      </c>
      <c r="E8" s="181">
        <f t="shared" si="1"/>
        <v>0</v>
      </c>
      <c r="F8" s="181">
        <f t="shared" si="1"/>
        <v>0</v>
      </c>
      <c r="G8" s="181">
        <f t="shared" si="1"/>
        <v>0</v>
      </c>
      <c r="H8" s="181">
        <f t="shared" si="1"/>
        <v>0</v>
      </c>
      <c r="I8" s="181">
        <f t="shared" si="1"/>
        <v>0</v>
      </c>
      <c r="J8" s="181">
        <f t="shared" si="1"/>
        <v>0</v>
      </c>
      <c r="K8" s="181">
        <f t="shared" si="1"/>
        <v>0</v>
      </c>
    </row>
    <row r="9" spans="1:11" ht="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Q14" sqref="Q14"/>
    </sheetView>
  </sheetViews>
  <sheetFormatPr defaultRowHeight="12.75"/>
  <cols>
    <col min="1" max="1" width="41.28515625" style="48" customWidth="1"/>
    <col min="2" max="2" width="10.85546875" style="48" customWidth="1"/>
    <col min="3" max="11" width="13.42578125" style="48" customWidth="1"/>
    <col min="12" max="12" width="14" style="48" customWidth="1"/>
    <col min="13" max="16384" width="9.140625" style="48"/>
  </cols>
  <sheetData>
    <row r="1" spans="1:13" ht="45" customHeight="1">
      <c r="A1" s="29" t="s">
        <v>175</v>
      </c>
      <c r="B1" s="196" t="s">
        <v>176</v>
      </c>
      <c r="C1" s="197" t="s">
        <v>177</v>
      </c>
      <c r="D1" s="197" t="s">
        <v>178</v>
      </c>
      <c r="E1" s="197" t="s">
        <v>179</v>
      </c>
      <c r="F1" s="197" t="s">
        <v>180</v>
      </c>
      <c r="G1" s="197" t="s">
        <v>181</v>
      </c>
      <c r="H1" s="197" t="s">
        <v>182</v>
      </c>
      <c r="I1" s="197" t="s">
        <v>183</v>
      </c>
      <c r="J1" s="197" t="s">
        <v>184</v>
      </c>
      <c r="K1" s="197" t="s">
        <v>185</v>
      </c>
      <c r="L1" s="197" t="s">
        <v>186</v>
      </c>
      <c r="M1" s="50"/>
    </row>
    <row r="2" spans="1:13" ht="21" customHeight="1">
      <c r="A2" s="55" t="s">
        <v>187</v>
      </c>
      <c r="B2" s="60"/>
      <c r="C2" s="218"/>
      <c r="D2" s="218"/>
      <c r="E2" s="218"/>
      <c r="F2" s="218"/>
      <c r="G2" s="218"/>
      <c r="H2" s="218"/>
      <c r="I2" s="218"/>
      <c r="J2" s="218"/>
      <c r="K2" s="218"/>
      <c r="L2" s="218"/>
      <c r="M2" s="50"/>
    </row>
    <row r="3" spans="1:13" ht="21" customHeight="1">
      <c r="A3" s="55" t="s">
        <v>188</v>
      </c>
      <c r="B3" s="61"/>
      <c r="C3" s="218"/>
      <c r="D3" s="218"/>
      <c r="E3" s="218"/>
      <c r="F3" s="218"/>
      <c r="G3" s="218"/>
      <c r="H3" s="218"/>
      <c r="I3" s="218"/>
      <c r="J3" s="218"/>
      <c r="K3" s="218"/>
      <c r="L3" s="218"/>
      <c r="M3" s="50"/>
    </row>
    <row r="4" spans="1:13" ht="21" customHeight="1">
      <c r="A4" s="55" t="s">
        <v>189</v>
      </c>
      <c r="B4" s="61"/>
      <c r="C4" s="218"/>
      <c r="D4" s="218"/>
      <c r="E4" s="218"/>
      <c r="F4" s="218"/>
      <c r="G4" s="218"/>
      <c r="H4" s="218"/>
      <c r="I4" s="218"/>
      <c r="J4" s="218"/>
      <c r="K4" s="218"/>
      <c r="L4" s="218"/>
      <c r="M4" s="50"/>
    </row>
    <row r="5" spans="1:13" ht="24.75" customHeight="1">
      <c r="A5" s="56"/>
      <c r="B5" s="62"/>
      <c r="C5" s="218"/>
      <c r="D5" s="218"/>
      <c r="E5" s="218"/>
      <c r="F5" s="218"/>
      <c r="G5" s="218"/>
      <c r="H5" s="218"/>
      <c r="I5" s="218"/>
      <c r="J5" s="218"/>
      <c r="K5" s="218"/>
      <c r="L5" s="218"/>
      <c r="M5" s="50"/>
    </row>
    <row r="6" spans="1:13" ht="21" customHeight="1">
      <c r="A6" s="55"/>
      <c r="B6" s="61"/>
      <c r="C6" s="180"/>
      <c r="D6" s="180"/>
      <c r="E6" s="180"/>
      <c r="F6" s="180"/>
      <c r="G6" s="180"/>
      <c r="H6" s="180"/>
      <c r="I6" s="180"/>
      <c r="J6" s="180"/>
      <c r="K6" s="180"/>
      <c r="L6" s="180"/>
      <c r="M6" s="50"/>
    </row>
    <row r="7" spans="1:13" ht="24.75" customHeight="1">
      <c r="A7" s="57" t="s">
        <v>190</v>
      </c>
      <c r="B7" s="63"/>
      <c r="C7" s="219"/>
      <c r="D7" s="219"/>
      <c r="E7" s="219"/>
      <c r="F7" s="219"/>
      <c r="G7" s="219"/>
      <c r="H7" s="219"/>
      <c r="I7" s="219"/>
      <c r="J7" s="219"/>
      <c r="K7" s="219"/>
      <c r="L7" s="219"/>
      <c r="M7" s="50"/>
    </row>
    <row r="8" spans="1:13" ht="17.25" customHeight="1">
      <c r="A8" s="58" t="s">
        <v>191</v>
      </c>
      <c r="B8" s="133"/>
      <c r="C8" s="65">
        <f>C2+C4+C3+C5+C6-C7</f>
        <v>0</v>
      </c>
      <c r="D8" s="65">
        <f t="shared" ref="D8:L8" si="0">D2+D4+D3+D5+D6-D7</f>
        <v>0</v>
      </c>
      <c r="E8" s="65">
        <f t="shared" si="0"/>
        <v>0</v>
      </c>
      <c r="F8" s="65">
        <f t="shared" si="0"/>
        <v>0</v>
      </c>
      <c r="G8" s="65">
        <f t="shared" si="0"/>
        <v>0</v>
      </c>
      <c r="H8" s="65">
        <f t="shared" si="0"/>
        <v>0</v>
      </c>
      <c r="I8" s="65">
        <f t="shared" si="0"/>
        <v>0</v>
      </c>
      <c r="J8" s="65">
        <f t="shared" si="0"/>
        <v>0</v>
      </c>
      <c r="K8" s="65">
        <f t="shared" si="0"/>
        <v>0</v>
      </c>
      <c r="L8" s="65">
        <f t="shared" si="0"/>
        <v>0</v>
      </c>
      <c r="M8" s="50"/>
    </row>
    <row r="9" spans="1:13" s="49" customFormat="1" ht="12" customHeight="1">
      <c r="A9" s="52"/>
      <c r="B9" s="52"/>
      <c r="C9" s="52"/>
      <c r="D9" s="52"/>
      <c r="E9" s="52"/>
      <c r="F9" s="52"/>
      <c r="G9" s="52"/>
      <c r="H9" s="53"/>
      <c r="I9" s="53"/>
      <c r="J9" s="53"/>
      <c r="K9" s="53"/>
      <c r="L9" s="53"/>
      <c r="M9" s="53"/>
    </row>
    <row r="10" spans="1:13" ht="39" customHeight="1">
      <c r="A10" s="29" t="s">
        <v>192</v>
      </c>
      <c r="B10" s="196" t="s">
        <v>176</v>
      </c>
      <c r="C10" s="197" t="s">
        <v>177</v>
      </c>
      <c r="D10" s="197" t="s">
        <v>178</v>
      </c>
      <c r="E10" s="197" t="s">
        <v>179</v>
      </c>
      <c r="F10" s="197" t="s">
        <v>180</v>
      </c>
      <c r="G10" s="197" t="s">
        <v>181</v>
      </c>
      <c r="H10" s="197" t="s">
        <v>182</v>
      </c>
      <c r="I10" s="197" t="s">
        <v>183</v>
      </c>
      <c r="J10" s="197" t="s">
        <v>184</v>
      </c>
      <c r="K10" s="197" t="s">
        <v>185</v>
      </c>
      <c r="L10" s="197" t="s">
        <v>186</v>
      </c>
      <c r="M10" s="50"/>
    </row>
    <row r="11" spans="1:13" ht="21" customHeight="1">
      <c r="A11" s="55" t="s">
        <v>187</v>
      </c>
      <c r="B11" s="60"/>
      <c r="C11" s="51">
        <f>('Α ΥΛΕΣ'!C35+'Β ΥΛΕΣ'!C35)*('ΚΕΦΑΛΑΙΟ ΚΙΝΗΣΗΣ'!$B$11/360)</f>
        <v>0</v>
      </c>
      <c r="D11" s="51">
        <f>('Α ΥΛΕΣ'!D35+'Β ΥΛΕΣ'!D35)*('ΚΕΦΑΛΑΙΟ ΚΙΝΗΣΗΣ'!$B$11/360)</f>
        <v>0</v>
      </c>
      <c r="E11" s="51">
        <f>('Α ΥΛΕΣ'!E35+'Β ΥΛΕΣ'!E35)*('ΚΕΦΑΛΑΙΟ ΚΙΝΗΣΗΣ'!$B$11/360)</f>
        <v>0</v>
      </c>
      <c r="F11" s="51">
        <f>('Α ΥΛΕΣ'!F35+'Β ΥΛΕΣ'!F35)*('ΚΕΦΑΛΑΙΟ ΚΙΝΗΣΗΣ'!$B$11/360)</f>
        <v>0</v>
      </c>
      <c r="G11" s="51">
        <f>('Α ΥΛΕΣ'!G35+'Β ΥΛΕΣ'!G35)*('ΚΕΦΑΛΑΙΟ ΚΙΝΗΣΗΣ'!$B$11/360)</f>
        <v>0</v>
      </c>
      <c r="H11" s="51">
        <f>('Α ΥΛΕΣ'!H35+'Β ΥΛΕΣ'!H35)*('ΚΕΦΑΛΑΙΟ ΚΙΝΗΣΗΣ'!$B$11/360)</f>
        <v>0</v>
      </c>
      <c r="I11" s="51">
        <f>('Α ΥΛΕΣ'!I35+'Β ΥΛΕΣ'!I35)*('ΚΕΦΑΛΑΙΟ ΚΙΝΗΣΗΣ'!$B$11/360)</f>
        <v>0</v>
      </c>
      <c r="J11" s="51">
        <f>('Α ΥΛΕΣ'!J35+'Β ΥΛΕΣ'!J35)*('ΚΕΦΑΛΑΙΟ ΚΙΝΗΣΗΣ'!$B$11/360)</f>
        <v>0</v>
      </c>
      <c r="K11" s="51">
        <f>('Α ΥΛΕΣ'!K35+'Β ΥΛΕΣ'!K35)*('ΚΕΦΑΛΑΙΟ ΚΙΝΗΣΗΣ'!$B$11/360)</f>
        <v>0</v>
      </c>
      <c r="L11" s="51">
        <f>('Α ΥΛΕΣ'!L35+'Β ΥΛΕΣ'!L35)*('ΚΕΦΑΛΑΙΟ ΚΙΝΗΣΗΣ'!$B$11/360)</f>
        <v>0</v>
      </c>
      <c r="M11" s="50"/>
    </row>
    <row r="12" spans="1:13" ht="21" customHeight="1">
      <c r="A12" s="55" t="s">
        <v>188</v>
      </c>
      <c r="B12" s="61"/>
      <c r="C12" s="51">
        <f>'ΚΟΣΤΟΣ ΠΑΡΑΓΩΓΗΣ'!B8*('ΚΕΦΑΛΑΙΟ ΚΙΝΗΣΗΣ'!$B$12/360)</f>
        <v>0</v>
      </c>
      <c r="D12" s="51">
        <f>'ΚΟΣΤΟΣ ΠΑΡΑΓΩΓΗΣ'!C8*('ΚΕΦΑΛΑΙΟ ΚΙΝΗΣΗΣ'!$B$12/360)</f>
        <v>0</v>
      </c>
      <c r="E12" s="51">
        <f>'ΚΟΣΤΟΣ ΠΑΡΑΓΩΓΗΣ'!D8*('ΚΕΦΑΛΑΙΟ ΚΙΝΗΣΗΣ'!$B$12/360)</f>
        <v>0</v>
      </c>
      <c r="F12" s="51">
        <f>'ΚΟΣΤΟΣ ΠΑΡΑΓΩΓΗΣ'!E8*('ΚΕΦΑΛΑΙΟ ΚΙΝΗΣΗΣ'!$B$12/360)</f>
        <v>0</v>
      </c>
      <c r="G12" s="51">
        <f>'ΚΟΣΤΟΣ ΠΑΡΑΓΩΓΗΣ'!F8*('ΚΕΦΑΛΑΙΟ ΚΙΝΗΣΗΣ'!$B$12/360)</f>
        <v>0</v>
      </c>
      <c r="H12" s="51">
        <f>'ΚΟΣΤΟΣ ΠΑΡΑΓΩΓΗΣ'!G8*('ΚΕΦΑΛΑΙΟ ΚΙΝΗΣΗΣ'!$B$12/360)</f>
        <v>0</v>
      </c>
      <c r="I12" s="51">
        <f>'ΚΟΣΤΟΣ ΠΑΡΑΓΩΓΗΣ'!H8*('ΚΕΦΑΛΑΙΟ ΚΙΝΗΣΗΣ'!$B$12/360)</f>
        <v>0</v>
      </c>
      <c r="J12" s="51">
        <f>'ΚΟΣΤΟΣ ΠΑΡΑΓΩΓΗΣ'!I8*('ΚΕΦΑΛΑΙΟ ΚΙΝΗΣΗΣ'!$B$12/360)</f>
        <v>0</v>
      </c>
      <c r="K12" s="51">
        <f>'ΚΟΣΤΟΣ ΠΑΡΑΓΩΓΗΣ'!J8*('ΚΕΦΑΛΑΙΟ ΚΙΝΗΣΗΣ'!$B$12/360)</f>
        <v>0</v>
      </c>
      <c r="L12" s="51">
        <f>'ΚΟΣΤΟΣ ΠΑΡΑΓΩΓΗΣ'!K8*('ΚΕΦΑΛΑΙΟ ΚΙΝΗΣΗΣ'!$B$12/360)</f>
        <v>0</v>
      </c>
      <c r="M12" s="50"/>
    </row>
    <row r="13" spans="1:13" ht="21" customHeight="1">
      <c r="A13" s="55" t="s">
        <v>189</v>
      </c>
      <c r="B13" s="61"/>
      <c r="C13" s="51">
        <f>'ΚΟΣΤΟΣ ΠΑΡΑΓΩΓΗΣ'!B8*('ΚΕΦΑΛΑΙΟ ΚΙΝΗΣΗΣ'!$B$13/360)</f>
        <v>0</v>
      </c>
      <c r="D13" s="51">
        <f>'ΚΟΣΤΟΣ ΠΑΡΑΓΩΓΗΣ'!C8*('ΚΕΦΑΛΑΙΟ ΚΙΝΗΣΗΣ'!$B$13/360)</f>
        <v>0</v>
      </c>
      <c r="E13" s="51">
        <f>'ΚΟΣΤΟΣ ΠΑΡΑΓΩΓΗΣ'!D8*('ΚΕΦΑΛΑΙΟ ΚΙΝΗΣΗΣ'!$B$13/360)</f>
        <v>0</v>
      </c>
      <c r="F13" s="51">
        <f>'ΚΟΣΤΟΣ ΠΑΡΑΓΩΓΗΣ'!E8*('ΚΕΦΑΛΑΙΟ ΚΙΝΗΣΗΣ'!$B$13/360)</f>
        <v>0</v>
      </c>
      <c r="G13" s="51">
        <f>'ΚΟΣΤΟΣ ΠΑΡΑΓΩΓΗΣ'!F8*('ΚΕΦΑΛΑΙΟ ΚΙΝΗΣΗΣ'!$B$13/360)</f>
        <v>0</v>
      </c>
      <c r="H13" s="51">
        <f>'ΚΟΣΤΟΣ ΠΑΡΑΓΩΓΗΣ'!G8*('ΚΕΦΑΛΑΙΟ ΚΙΝΗΣΗΣ'!$B$13/360)</f>
        <v>0</v>
      </c>
      <c r="I13" s="51">
        <f>'ΚΟΣΤΟΣ ΠΑΡΑΓΩΓΗΣ'!H8*('ΚΕΦΑΛΑΙΟ ΚΙΝΗΣΗΣ'!$B$13/360)</f>
        <v>0</v>
      </c>
      <c r="J13" s="51">
        <f>'ΚΟΣΤΟΣ ΠΑΡΑΓΩΓΗΣ'!I8*('ΚΕΦΑΛΑΙΟ ΚΙΝΗΣΗΣ'!$B$13/360)</f>
        <v>0</v>
      </c>
      <c r="K13" s="51">
        <f>'ΚΟΣΤΟΣ ΠΑΡΑΓΩΓΗΣ'!J8*('ΚΕΦΑΛΑΙΟ ΚΙΝΗΣΗΣ'!$B$13/360)</f>
        <v>0</v>
      </c>
      <c r="L13" s="51">
        <f>'ΚΟΣΤΟΣ ΠΑΡΑΓΩΓΗΣ'!K8*('ΚΕΦΑΛΑΙΟ ΚΙΝΗΣΗΣ'!$B$13/360)</f>
        <v>0</v>
      </c>
      <c r="M13" s="50"/>
    </row>
    <row r="14" spans="1:13" ht="24.75" customHeight="1">
      <c r="A14" s="56"/>
      <c r="B14" s="62"/>
      <c r="C14" s="51">
        <f>'ΚΥΚΛΟΣ ΕΡΓΑΣΙΩΝ'!C51*('ΚΕΦΑΛΑΙΟ ΚΙΝΗΣΗΣ'!$B$14/360)</f>
        <v>0</v>
      </c>
      <c r="D14" s="51">
        <f>'ΚΥΚΛΟΣ ΕΡΓΑΣΙΩΝ'!D51*('ΚΕΦΑΛΑΙΟ ΚΙΝΗΣΗΣ'!$B$14/360)</f>
        <v>0</v>
      </c>
      <c r="E14" s="51">
        <f>'ΚΥΚΛΟΣ ΕΡΓΑΣΙΩΝ'!E51*('ΚΕΦΑΛΑΙΟ ΚΙΝΗΣΗΣ'!$B$14/360)</f>
        <v>0</v>
      </c>
      <c r="F14" s="51">
        <f>'ΚΥΚΛΟΣ ΕΡΓΑΣΙΩΝ'!F51*('ΚΕΦΑΛΑΙΟ ΚΙΝΗΣΗΣ'!$B$14/360)</f>
        <v>0</v>
      </c>
      <c r="G14" s="51">
        <f>'ΚΥΚΛΟΣ ΕΡΓΑΣΙΩΝ'!G51*('ΚΕΦΑΛΑΙΟ ΚΙΝΗΣΗΣ'!$B$14/360)</f>
        <v>0</v>
      </c>
      <c r="H14" s="51">
        <f>'ΚΥΚΛΟΣ ΕΡΓΑΣΙΩΝ'!H51*('ΚΕΦΑΛΑΙΟ ΚΙΝΗΣΗΣ'!$B$14/360)</f>
        <v>0</v>
      </c>
      <c r="I14" s="51">
        <f>'ΚΥΚΛΟΣ ΕΡΓΑΣΙΩΝ'!I51*('ΚΕΦΑΛΑΙΟ ΚΙΝΗΣΗΣ'!$B$14/360)</f>
        <v>0</v>
      </c>
      <c r="J14" s="51">
        <f>'ΚΥΚΛΟΣ ΕΡΓΑΣΙΩΝ'!J51*('ΚΕΦΑΛΑΙΟ ΚΙΝΗΣΗΣ'!$B$14/360)</f>
        <v>0</v>
      </c>
      <c r="K14" s="51">
        <f>'ΚΥΚΛΟΣ ΕΡΓΑΣΙΩΝ'!K51*('ΚΕΦΑΛΑΙΟ ΚΙΝΗΣΗΣ'!$B$14/360)</f>
        <v>0</v>
      </c>
      <c r="L14" s="51">
        <f>'ΚΥΚΛΟΣ ΕΡΓΑΣΙΩΝ'!L51*('ΚΕΦΑΛΑΙΟ ΚΙΝΗΣΗΣ'!$B$14/360)</f>
        <v>0</v>
      </c>
      <c r="M14" s="50"/>
    </row>
    <row r="15" spans="1:13" ht="21" customHeight="1">
      <c r="A15" s="55"/>
      <c r="B15" s="61"/>
      <c r="C15" s="180"/>
      <c r="D15" s="180"/>
      <c r="E15" s="180"/>
      <c r="F15" s="180"/>
      <c r="G15" s="180"/>
      <c r="H15" s="180"/>
      <c r="I15" s="180"/>
      <c r="J15" s="180"/>
      <c r="K15" s="180"/>
      <c r="L15" s="180"/>
      <c r="M15" s="50"/>
    </row>
    <row r="16" spans="1:13" ht="24.75" customHeight="1">
      <c r="A16" s="57" t="s">
        <v>190</v>
      </c>
      <c r="B16" s="63"/>
      <c r="C16" s="64">
        <f>('Α ΥΛΕΣ'!C35+'Β ΥΛΕΣ'!C35)*('ΚΕΦΑΛΑΙΟ ΚΙΝΗΣΗΣ'!$B$16/360)</f>
        <v>0</v>
      </c>
      <c r="D16" s="64">
        <f>('Α ΥΛΕΣ'!D35+'Β ΥΛΕΣ'!D35)*('ΚΕΦΑΛΑΙΟ ΚΙΝΗΣΗΣ'!$B$16/360)</f>
        <v>0</v>
      </c>
      <c r="E16" s="64">
        <f>('Α ΥΛΕΣ'!E35+'Β ΥΛΕΣ'!E35)*('ΚΕΦΑΛΑΙΟ ΚΙΝΗΣΗΣ'!$B$16/360)</f>
        <v>0</v>
      </c>
      <c r="F16" s="64">
        <f>('Α ΥΛΕΣ'!F35+'Β ΥΛΕΣ'!F35)*('ΚΕΦΑΛΑΙΟ ΚΙΝΗΣΗΣ'!$B$16/360)</f>
        <v>0</v>
      </c>
      <c r="G16" s="64">
        <f>('Α ΥΛΕΣ'!G35+'Β ΥΛΕΣ'!G35)*('ΚΕΦΑΛΑΙΟ ΚΙΝΗΣΗΣ'!$B$16/360)</f>
        <v>0</v>
      </c>
      <c r="H16" s="64">
        <f>('Α ΥΛΕΣ'!H35+'Β ΥΛΕΣ'!H35)*('ΚΕΦΑΛΑΙΟ ΚΙΝΗΣΗΣ'!$B$16/360)</f>
        <v>0</v>
      </c>
      <c r="I16" s="64">
        <f>('Α ΥΛΕΣ'!I35+'Β ΥΛΕΣ'!I35)*('ΚΕΦΑΛΑΙΟ ΚΙΝΗΣΗΣ'!$B$16/360)</f>
        <v>0</v>
      </c>
      <c r="J16" s="64">
        <f>('Α ΥΛΕΣ'!J35+'Β ΥΛΕΣ'!J35)*('ΚΕΦΑΛΑΙΟ ΚΙΝΗΣΗΣ'!$B$16/360)</f>
        <v>0</v>
      </c>
      <c r="K16" s="64">
        <f>('Α ΥΛΕΣ'!K35+'Β ΥΛΕΣ'!K35)*('ΚΕΦΑΛΑΙΟ ΚΙΝΗΣΗΣ'!$B$16/360)</f>
        <v>0</v>
      </c>
      <c r="L16" s="64">
        <f>('Α ΥΛΕΣ'!L35+'Β ΥΛΕΣ'!L35)*('ΚΕΦΑΛΑΙΟ ΚΙΝΗΣΗΣ'!$B$16/360)</f>
        <v>0</v>
      </c>
      <c r="M16" s="50"/>
    </row>
    <row r="17" spans="1:13" ht="17.25" customHeight="1">
      <c r="A17" s="58" t="s">
        <v>193</v>
      </c>
      <c r="B17" s="133"/>
      <c r="C17" s="65">
        <f>C11+C13+C12+C14+C15-C16</f>
        <v>0</v>
      </c>
      <c r="D17" s="65">
        <f t="shared" ref="D17:L17" si="1">D11+D13+D12+D14+D15-D16</f>
        <v>0</v>
      </c>
      <c r="E17" s="65">
        <f t="shared" si="1"/>
        <v>0</v>
      </c>
      <c r="F17" s="65">
        <f t="shared" si="1"/>
        <v>0</v>
      </c>
      <c r="G17" s="65">
        <f t="shared" si="1"/>
        <v>0</v>
      </c>
      <c r="H17" s="65">
        <f t="shared" si="1"/>
        <v>0</v>
      </c>
      <c r="I17" s="65">
        <f t="shared" si="1"/>
        <v>0</v>
      </c>
      <c r="J17" s="65">
        <f t="shared" si="1"/>
        <v>0</v>
      </c>
      <c r="K17" s="65">
        <f t="shared" si="1"/>
        <v>0</v>
      </c>
      <c r="L17" s="65">
        <f t="shared" si="1"/>
        <v>0</v>
      </c>
      <c r="M17" s="50"/>
    </row>
    <row r="18" spans="1:13" s="49" customFormat="1" ht="12" customHeight="1">
      <c r="A18" s="52"/>
      <c r="B18" s="52"/>
      <c r="C18" s="52"/>
      <c r="D18" s="52"/>
      <c r="E18" s="52"/>
      <c r="F18" s="52"/>
      <c r="G18" s="52"/>
      <c r="H18" s="53"/>
      <c r="I18" s="53"/>
      <c r="J18" s="53"/>
      <c r="K18" s="53"/>
      <c r="L18" s="53"/>
      <c r="M18" s="53"/>
    </row>
    <row r="19" spans="1:13" ht="31.5" customHeight="1">
      <c r="A19" s="46" t="s">
        <v>194</v>
      </c>
      <c r="B19" s="133"/>
      <c r="C19" s="65">
        <f>C17-C8</f>
        <v>0</v>
      </c>
      <c r="D19" s="65">
        <f t="shared" ref="D19:L19" si="2">D17-D8</f>
        <v>0</v>
      </c>
      <c r="E19" s="65">
        <f t="shared" si="2"/>
        <v>0</v>
      </c>
      <c r="F19" s="65">
        <f t="shared" si="2"/>
        <v>0</v>
      </c>
      <c r="G19" s="65">
        <f t="shared" si="2"/>
        <v>0</v>
      </c>
      <c r="H19" s="65">
        <f t="shared" si="2"/>
        <v>0</v>
      </c>
      <c r="I19" s="65">
        <f t="shared" si="2"/>
        <v>0</v>
      </c>
      <c r="J19" s="65">
        <f t="shared" si="2"/>
        <v>0</v>
      </c>
      <c r="K19" s="65">
        <f t="shared" si="2"/>
        <v>0</v>
      </c>
      <c r="L19" s="65">
        <f t="shared" si="2"/>
        <v>0</v>
      </c>
      <c r="M19" s="50"/>
    </row>
    <row r="20" spans="1:13" s="49" customFormat="1" ht="12" customHeight="1">
      <c r="A20" s="52"/>
      <c r="B20" s="52"/>
      <c r="C20" s="52"/>
      <c r="D20" s="52"/>
      <c r="E20" s="52"/>
      <c r="F20" s="52"/>
      <c r="G20" s="52"/>
      <c r="H20" s="53"/>
      <c r="I20" s="53"/>
      <c r="J20" s="53"/>
      <c r="K20" s="53"/>
      <c r="L20" s="53"/>
      <c r="M20" s="53"/>
    </row>
    <row r="21" spans="1:13" ht="31.5" customHeight="1">
      <c r="A21" s="46" t="s">
        <v>195</v>
      </c>
      <c r="B21" s="133"/>
      <c r="C21" s="65">
        <f>C19</f>
        <v>0</v>
      </c>
      <c r="D21" s="65">
        <f>D19-C19</f>
        <v>0</v>
      </c>
      <c r="E21" s="65">
        <f t="shared" ref="E21:K21" si="3">E19-D19</f>
        <v>0</v>
      </c>
      <c r="F21" s="65">
        <f t="shared" si="3"/>
        <v>0</v>
      </c>
      <c r="G21" s="65">
        <f t="shared" si="3"/>
        <v>0</v>
      </c>
      <c r="H21" s="65">
        <f t="shared" si="3"/>
        <v>0</v>
      </c>
      <c r="I21" s="65">
        <f t="shared" si="3"/>
        <v>0</v>
      </c>
      <c r="J21" s="65">
        <f t="shared" si="3"/>
        <v>0</v>
      </c>
      <c r="K21" s="65">
        <f t="shared" si="3"/>
        <v>0</v>
      </c>
      <c r="L21" s="65">
        <f>L19-K19</f>
        <v>0</v>
      </c>
      <c r="M21" s="50"/>
    </row>
    <row r="22" spans="1:13" s="49" customFormat="1" ht="12" customHeight="1">
      <c r="A22" s="52"/>
      <c r="B22" s="52"/>
      <c r="C22" s="52"/>
      <c r="D22" s="52"/>
      <c r="E22" s="52"/>
      <c r="F22" s="52"/>
      <c r="G22" s="52"/>
      <c r="H22" s="53"/>
      <c r="I22" s="53"/>
      <c r="J22" s="53"/>
      <c r="K22" s="53"/>
      <c r="L22" s="53"/>
      <c r="M22" s="53"/>
    </row>
    <row r="23" spans="1:13" ht="15.75" customHeight="1">
      <c r="A23" s="120" t="s">
        <v>196</v>
      </c>
      <c r="B23" s="54"/>
      <c r="C23" s="54"/>
      <c r="D23" s="54"/>
      <c r="E23" s="54"/>
      <c r="F23" s="54"/>
      <c r="G23" s="54"/>
      <c r="H23" s="50"/>
      <c r="I23" s="50"/>
      <c r="J23" s="50"/>
      <c r="K23" s="50"/>
      <c r="L23" s="50"/>
      <c r="M23" s="50"/>
    </row>
    <row r="24" spans="1:13" ht="16.5" customHeight="1">
      <c r="A24" s="120"/>
      <c r="B24" s="126" t="s">
        <v>197</v>
      </c>
      <c r="C24" s="37" t="s">
        <v>177</v>
      </c>
      <c r="D24" s="37" t="s">
        <v>178</v>
      </c>
      <c r="E24" s="37" t="s">
        <v>179</v>
      </c>
      <c r="F24" s="37" t="s">
        <v>180</v>
      </c>
      <c r="G24" s="37" t="s">
        <v>181</v>
      </c>
      <c r="H24" s="37" t="s">
        <v>182</v>
      </c>
      <c r="I24" s="37" t="s">
        <v>183</v>
      </c>
      <c r="J24" s="37" t="s">
        <v>184</v>
      </c>
      <c r="K24" s="37" t="s">
        <v>185</v>
      </c>
      <c r="L24" s="37" t="s">
        <v>186</v>
      </c>
      <c r="M24" s="50"/>
    </row>
    <row r="25" spans="1:13">
      <c r="A25" s="224" t="s">
        <v>198</v>
      </c>
      <c r="B25" s="146">
        <v>1</v>
      </c>
      <c r="C25" s="169">
        <f>C17</f>
        <v>0</v>
      </c>
      <c r="D25" s="169">
        <f t="shared" ref="D25:L25" si="4">D17</f>
        <v>0</v>
      </c>
      <c r="E25" s="169">
        <f t="shared" si="4"/>
        <v>0</v>
      </c>
      <c r="F25" s="169">
        <f t="shared" si="4"/>
        <v>0</v>
      </c>
      <c r="G25" s="169">
        <f t="shared" si="4"/>
        <v>0</v>
      </c>
      <c r="H25" s="169">
        <f t="shared" si="4"/>
        <v>0</v>
      </c>
      <c r="I25" s="169">
        <f t="shared" si="4"/>
        <v>0</v>
      </c>
      <c r="J25" s="169">
        <f t="shared" si="4"/>
        <v>0</v>
      </c>
      <c r="K25" s="169">
        <f t="shared" si="4"/>
        <v>0</v>
      </c>
      <c r="L25" s="169">
        <f t="shared" si="4"/>
        <v>0</v>
      </c>
      <c r="M25" s="50"/>
    </row>
    <row r="26" spans="1:13" ht="18" customHeight="1">
      <c r="A26" s="125" t="s">
        <v>199</v>
      </c>
      <c r="B26" s="122"/>
      <c r="C26" s="121">
        <f>$B$26*C25</f>
        <v>0</v>
      </c>
      <c r="D26" s="121">
        <f t="shared" ref="D26:L26" si="5">$B$26*D25</f>
        <v>0</v>
      </c>
      <c r="E26" s="121">
        <f t="shared" si="5"/>
        <v>0</v>
      </c>
      <c r="F26" s="121">
        <f t="shared" si="5"/>
        <v>0</v>
      </c>
      <c r="G26" s="121">
        <f t="shared" si="5"/>
        <v>0</v>
      </c>
      <c r="H26" s="121">
        <f t="shared" si="5"/>
        <v>0</v>
      </c>
      <c r="I26" s="121">
        <f t="shared" si="5"/>
        <v>0</v>
      </c>
      <c r="J26" s="121">
        <f t="shared" si="5"/>
        <v>0</v>
      </c>
      <c r="K26" s="121">
        <f t="shared" si="5"/>
        <v>0</v>
      </c>
      <c r="L26" s="121">
        <f t="shared" si="5"/>
        <v>0</v>
      </c>
      <c r="M26" s="50"/>
    </row>
    <row r="27" spans="1:13" ht="18" customHeight="1">
      <c r="A27" s="125" t="s">
        <v>200</v>
      </c>
      <c r="B27" s="122"/>
      <c r="C27" s="121">
        <f>$B$27*C25</f>
        <v>0</v>
      </c>
      <c r="D27" s="121">
        <f t="shared" ref="D27:L27" si="6">$B$27*D25</f>
        <v>0</v>
      </c>
      <c r="E27" s="121">
        <f t="shared" si="6"/>
        <v>0</v>
      </c>
      <c r="F27" s="121">
        <f t="shared" si="6"/>
        <v>0</v>
      </c>
      <c r="G27" s="121">
        <f t="shared" si="6"/>
        <v>0</v>
      </c>
      <c r="H27" s="121">
        <f t="shared" si="6"/>
        <v>0</v>
      </c>
      <c r="I27" s="121">
        <f t="shared" si="6"/>
        <v>0</v>
      </c>
      <c r="J27" s="121">
        <f t="shared" si="6"/>
        <v>0</v>
      </c>
      <c r="K27" s="121">
        <f t="shared" si="6"/>
        <v>0</v>
      </c>
      <c r="L27" s="121">
        <f t="shared" si="6"/>
        <v>0</v>
      </c>
      <c r="M27" s="50"/>
    </row>
    <row r="28" spans="1:13" ht="18" customHeight="1">
      <c r="A28" s="123" t="s">
        <v>201</v>
      </c>
      <c r="B28" s="124"/>
      <c r="C28" s="403"/>
      <c r="D28" s="404"/>
      <c r="E28" s="404"/>
      <c r="F28" s="404"/>
      <c r="G28" s="404"/>
      <c r="H28" s="404"/>
      <c r="I28" s="404"/>
      <c r="J28" s="404"/>
      <c r="K28" s="404"/>
      <c r="L28" s="405"/>
      <c r="M28" s="50"/>
    </row>
    <row r="29" spans="1:13" ht="18" customHeight="1">
      <c r="A29" s="123" t="s">
        <v>202</v>
      </c>
      <c r="B29" s="146"/>
      <c r="C29" s="170">
        <f>$B$28*C27</f>
        <v>0</v>
      </c>
      <c r="D29" s="170">
        <f t="shared" ref="D29:L29" si="7">$B$28*D27</f>
        <v>0</v>
      </c>
      <c r="E29" s="170">
        <f t="shared" si="7"/>
        <v>0</v>
      </c>
      <c r="F29" s="170">
        <f t="shared" si="7"/>
        <v>0</v>
      </c>
      <c r="G29" s="170">
        <f t="shared" si="7"/>
        <v>0</v>
      </c>
      <c r="H29" s="170">
        <f t="shared" si="7"/>
        <v>0</v>
      </c>
      <c r="I29" s="170">
        <f t="shared" si="7"/>
        <v>0</v>
      </c>
      <c r="J29" s="170">
        <f t="shared" si="7"/>
        <v>0</v>
      </c>
      <c r="K29" s="170">
        <f t="shared" si="7"/>
        <v>0</v>
      </c>
      <c r="L29" s="170">
        <f t="shared" si="7"/>
        <v>0</v>
      </c>
      <c r="M29" s="50"/>
    </row>
    <row r="30" spans="1:13" s="49" customFormat="1" ht="12" customHeight="1">
      <c r="A30" s="52"/>
      <c r="B30" s="52"/>
      <c r="C30" s="52"/>
      <c r="D30" s="52"/>
      <c r="E30" s="52"/>
      <c r="F30" s="52"/>
      <c r="G30" s="52"/>
      <c r="H30" s="53"/>
      <c r="I30" s="53"/>
      <c r="J30" s="53"/>
      <c r="K30" s="53"/>
      <c r="L30" s="53"/>
      <c r="M30" s="53"/>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topLeftCell="A45" zoomScale="80" zoomScaleNormal="80" workbookViewId="0">
      <selection activeCell="B17" sqref="B17"/>
    </sheetView>
  </sheetViews>
  <sheetFormatPr defaultRowHeight="10.5"/>
  <cols>
    <col min="1" max="1" width="19.42578125" style="66" customWidth="1"/>
    <col min="2" max="5" width="18" style="66" customWidth="1"/>
    <col min="6" max="11" width="16.28515625" style="66" customWidth="1"/>
    <col min="12" max="16384" width="9.140625" style="66"/>
  </cols>
  <sheetData>
    <row r="2" spans="1:8" ht="21.75" customHeight="1">
      <c r="A2" s="406" t="s">
        <v>203</v>
      </c>
      <c r="B2" s="407"/>
      <c r="C2" s="407"/>
      <c r="D2" s="67"/>
    </row>
    <row r="4" spans="1:8" ht="20.25" customHeight="1">
      <c r="A4" s="411" t="s">
        <v>204</v>
      </c>
      <c r="B4" s="412"/>
      <c r="C4" s="412"/>
      <c r="D4" s="412"/>
      <c r="E4" s="412"/>
      <c r="H4" s="260"/>
    </row>
    <row r="5" spans="1:8" ht="20.25" customHeight="1">
      <c r="A5" s="408" t="s">
        <v>205</v>
      </c>
      <c r="B5" s="409"/>
      <c r="C5" s="409"/>
      <c r="D5" s="409"/>
      <c r="E5" s="410"/>
    </row>
    <row r="6" spans="1:8" ht="18.75" customHeight="1">
      <c r="A6" s="406" t="s">
        <v>206</v>
      </c>
      <c r="B6" s="407"/>
      <c r="C6" s="407"/>
      <c r="D6" s="73"/>
      <c r="E6" s="67"/>
    </row>
    <row r="7" spans="1:8" ht="18.75" customHeight="1">
      <c r="A7" s="406" t="s">
        <v>207</v>
      </c>
      <c r="B7" s="407"/>
      <c r="C7" s="407"/>
      <c r="D7" s="68">
        <v>0</v>
      </c>
      <c r="E7" s="69"/>
    </row>
    <row r="8" spans="1:8" ht="18.75" customHeight="1">
      <c r="A8" s="406" t="s">
        <v>208</v>
      </c>
      <c r="B8" s="407"/>
      <c r="C8" s="407"/>
      <c r="D8" s="70"/>
      <c r="E8" s="69" t="s">
        <v>209</v>
      </c>
    </row>
    <row r="9" spans="1:8" ht="18.75" customHeight="1">
      <c r="A9" s="406" t="s">
        <v>210</v>
      </c>
      <c r="B9" s="407"/>
      <c r="C9" s="407"/>
      <c r="D9" s="135"/>
      <c r="E9" s="136"/>
    </row>
    <row r="10" spans="1:8" ht="18.75" customHeight="1">
      <c r="A10" s="406" t="s">
        <v>211</v>
      </c>
      <c r="B10" s="407"/>
      <c r="C10" s="407"/>
      <c r="D10" s="71"/>
      <c r="E10" s="69" t="s">
        <v>209</v>
      </c>
    </row>
    <row r="11" spans="1:8" ht="22.5" customHeight="1">
      <c r="A11" s="406" t="s">
        <v>212</v>
      </c>
      <c r="B11" s="407"/>
      <c r="C11" s="407"/>
      <c r="D11" s="71"/>
      <c r="E11" s="69"/>
    </row>
    <row r="12" spans="1:8" ht="32.25" customHeight="1">
      <c r="A12" s="406" t="s">
        <v>213</v>
      </c>
      <c r="B12" s="407"/>
      <c r="C12" s="407"/>
      <c r="D12" s="71"/>
      <c r="E12" s="72"/>
      <c r="G12" s="66" t="s">
        <v>214</v>
      </c>
    </row>
    <row r="13" spans="1:8" ht="17.25" customHeight="1">
      <c r="A13" s="406" t="s">
        <v>215</v>
      </c>
      <c r="B13" s="407"/>
      <c r="C13" s="407"/>
      <c r="D13" s="73" t="e">
        <f>-PMT(D7/D9,(D8-D10)*D9,D6+D11,0,0)</f>
        <v>#DIV/0!</v>
      </c>
      <c r="E13" s="69"/>
    </row>
    <row r="14" spans="1:8" ht="6" customHeight="1"/>
    <row r="15" spans="1:8" ht="24" customHeight="1">
      <c r="A15" s="150" t="s">
        <v>216</v>
      </c>
      <c r="B15" s="151" t="s">
        <v>217</v>
      </c>
      <c r="C15" s="151" t="s">
        <v>218</v>
      </c>
      <c r="D15" s="151" t="s">
        <v>219</v>
      </c>
      <c r="E15" s="150" t="s">
        <v>220</v>
      </c>
    </row>
    <row r="16" spans="1:8" ht="25.5" customHeight="1">
      <c r="A16" s="137" t="s">
        <v>221</v>
      </c>
      <c r="B16" s="152"/>
      <c r="C16" s="152"/>
      <c r="D16" s="152"/>
      <c r="E16" s="152">
        <f>D6+D11</f>
        <v>0</v>
      </c>
    </row>
    <row r="17" spans="1:5" ht="18" customHeight="1">
      <c r="A17" s="75" t="s">
        <v>222</v>
      </c>
      <c r="B17" s="76" t="e">
        <f>E16*$D$7/$D$9</f>
        <v>#DIV/0!</v>
      </c>
      <c r="C17" s="76" t="e">
        <f t="shared" ref="C17:C30" si="0">D17-B17</f>
        <v>#DIV/0!</v>
      </c>
      <c r="D17" s="76" t="e">
        <f t="shared" ref="D17:D31" si="1">$D$13</f>
        <v>#DIV/0!</v>
      </c>
      <c r="E17" s="76" t="e">
        <f t="shared" ref="E17:E30" si="2">E16-C17</f>
        <v>#DIV/0!</v>
      </c>
    </row>
    <row r="18" spans="1:5" ht="18" customHeight="1">
      <c r="A18" s="75" t="s">
        <v>223</v>
      </c>
      <c r="B18" s="76" t="e">
        <f t="shared" ref="B18:B30" si="3">E17*$D$7/$D$9</f>
        <v>#DIV/0!</v>
      </c>
      <c r="C18" s="76" t="e">
        <f t="shared" si="0"/>
        <v>#DIV/0!</v>
      </c>
      <c r="D18" s="76" t="e">
        <f t="shared" si="1"/>
        <v>#DIV/0!</v>
      </c>
      <c r="E18" s="76" t="e">
        <f t="shared" si="2"/>
        <v>#DIV/0!</v>
      </c>
    </row>
    <row r="19" spans="1:5" ht="18" customHeight="1">
      <c r="A19" s="75" t="s">
        <v>224</v>
      </c>
      <c r="B19" s="76" t="e">
        <f t="shared" si="3"/>
        <v>#DIV/0!</v>
      </c>
      <c r="C19" s="76" t="e">
        <f t="shared" si="0"/>
        <v>#DIV/0!</v>
      </c>
      <c r="D19" s="76" t="e">
        <f t="shared" si="1"/>
        <v>#DIV/0!</v>
      </c>
      <c r="E19" s="76" t="e">
        <f t="shared" si="2"/>
        <v>#DIV/0!</v>
      </c>
    </row>
    <row r="20" spans="1:5" ht="18" customHeight="1">
      <c r="A20" s="75" t="s">
        <v>225</v>
      </c>
      <c r="B20" s="76" t="e">
        <f t="shared" si="3"/>
        <v>#DIV/0!</v>
      </c>
      <c r="C20" s="76" t="e">
        <f t="shared" si="0"/>
        <v>#DIV/0!</v>
      </c>
      <c r="D20" s="76" t="e">
        <f t="shared" si="1"/>
        <v>#DIV/0!</v>
      </c>
      <c r="E20" s="76" t="e">
        <f t="shared" si="2"/>
        <v>#DIV/0!</v>
      </c>
    </row>
    <row r="21" spans="1:5" ht="18" customHeight="1">
      <c r="A21" s="75" t="s">
        <v>226</v>
      </c>
      <c r="B21" s="76" t="e">
        <f t="shared" si="3"/>
        <v>#DIV/0!</v>
      </c>
      <c r="C21" s="76" t="e">
        <f t="shared" si="0"/>
        <v>#DIV/0!</v>
      </c>
      <c r="D21" s="76" t="e">
        <f t="shared" si="1"/>
        <v>#DIV/0!</v>
      </c>
      <c r="E21" s="76" t="e">
        <f t="shared" si="2"/>
        <v>#DIV/0!</v>
      </c>
    </row>
    <row r="22" spans="1:5" ht="18" customHeight="1">
      <c r="A22" s="75" t="s">
        <v>227</v>
      </c>
      <c r="B22" s="76" t="e">
        <f t="shared" si="3"/>
        <v>#DIV/0!</v>
      </c>
      <c r="C22" s="76" t="e">
        <f t="shared" si="0"/>
        <v>#DIV/0!</v>
      </c>
      <c r="D22" s="76" t="e">
        <f t="shared" si="1"/>
        <v>#DIV/0!</v>
      </c>
      <c r="E22" s="76" t="e">
        <f t="shared" si="2"/>
        <v>#DIV/0!</v>
      </c>
    </row>
    <row r="23" spans="1:5" ht="18" customHeight="1">
      <c r="A23" s="75" t="s">
        <v>228</v>
      </c>
      <c r="B23" s="76" t="e">
        <f t="shared" si="3"/>
        <v>#DIV/0!</v>
      </c>
      <c r="C23" s="76" t="e">
        <f t="shared" si="0"/>
        <v>#DIV/0!</v>
      </c>
      <c r="D23" s="76" t="e">
        <f t="shared" si="1"/>
        <v>#DIV/0!</v>
      </c>
      <c r="E23" s="76" t="e">
        <f t="shared" si="2"/>
        <v>#DIV/0!</v>
      </c>
    </row>
    <row r="24" spans="1:5" ht="18" customHeight="1">
      <c r="A24" s="75" t="s">
        <v>229</v>
      </c>
      <c r="B24" s="76" t="e">
        <f t="shared" si="3"/>
        <v>#DIV/0!</v>
      </c>
      <c r="C24" s="76" t="e">
        <f t="shared" si="0"/>
        <v>#DIV/0!</v>
      </c>
      <c r="D24" s="76" t="e">
        <f t="shared" si="1"/>
        <v>#DIV/0!</v>
      </c>
      <c r="E24" s="76" t="e">
        <f t="shared" si="2"/>
        <v>#DIV/0!</v>
      </c>
    </row>
    <row r="25" spans="1:5" ht="18" customHeight="1">
      <c r="A25" s="75" t="s">
        <v>230</v>
      </c>
      <c r="B25" s="76" t="e">
        <f t="shared" si="3"/>
        <v>#DIV/0!</v>
      </c>
      <c r="C25" s="76" t="e">
        <f t="shared" si="0"/>
        <v>#DIV/0!</v>
      </c>
      <c r="D25" s="76" t="e">
        <f t="shared" si="1"/>
        <v>#DIV/0!</v>
      </c>
      <c r="E25" s="76" t="e">
        <f t="shared" si="2"/>
        <v>#DIV/0!</v>
      </c>
    </row>
    <row r="26" spans="1:5" ht="18" customHeight="1">
      <c r="A26" s="75" t="s">
        <v>231</v>
      </c>
      <c r="B26" s="76" t="e">
        <f t="shared" si="3"/>
        <v>#DIV/0!</v>
      </c>
      <c r="C26" s="76" t="e">
        <f t="shared" si="0"/>
        <v>#DIV/0!</v>
      </c>
      <c r="D26" s="76" t="e">
        <f t="shared" si="1"/>
        <v>#DIV/0!</v>
      </c>
      <c r="E26" s="76" t="e">
        <f t="shared" si="2"/>
        <v>#DIV/0!</v>
      </c>
    </row>
    <row r="27" spans="1:5" ht="18" customHeight="1">
      <c r="A27" s="75" t="s">
        <v>232</v>
      </c>
      <c r="B27" s="76" t="e">
        <f t="shared" si="3"/>
        <v>#DIV/0!</v>
      </c>
      <c r="C27" s="76" t="e">
        <f t="shared" si="0"/>
        <v>#DIV/0!</v>
      </c>
      <c r="D27" s="76" t="e">
        <f t="shared" si="1"/>
        <v>#DIV/0!</v>
      </c>
      <c r="E27" s="76" t="e">
        <f t="shared" si="2"/>
        <v>#DIV/0!</v>
      </c>
    </row>
    <row r="28" spans="1:5" ht="18" customHeight="1">
      <c r="A28" s="75" t="s">
        <v>233</v>
      </c>
      <c r="B28" s="76" t="e">
        <f t="shared" si="3"/>
        <v>#DIV/0!</v>
      </c>
      <c r="C28" s="76" t="e">
        <f t="shared" si="0"/>
        <v>#DIV/0!</v>
      </c>
      <c r="D28" s="76" t="e">
        <f t="shared" si="1"/>
        <v>#DIV/0!</v>
      </c>
      <c r="E28" s="76" t="e">
        <f t="shared" si="2"/>
        <v>#DIV/0!</v>
      </c>
    </row>
    <row r="29" spans="1:5" ht="18" customHeight="1">
      <c r="A29" s="75" t="s">
        <v>234</v>
      </c>
      <c r="B29" s="76" t="e">
        <f t="shared" si="3"/>
        <v>#DIV/0!</v>
      </c>
      <c r="C29" s="76" t="e">
        <f t="shared" si="0"/>
        <v>#DIV/0!</v>
      </c>
      <c r="D29" s="76" t="e">
        <f t="shared" si="1"/>
        <v>#DIV/0!</v>
      </c>
      <c r="E29" s="76" t="e">
        <f t="shared" si="2"/>
        <v>#DIV/0!</v>
      </c>
    </row>
    <row r="30" spans="1:5" ht="18" customHeight="1">
      <c r="A30" s="75" t="s">
        <v>235</v>
      </c>
      <c r="B30" s="76" t="e">
        <f t="shared" si="3"/>
        <v>#DIV/0!</v>
      </c>
      <c r="C30" s="76" t="e">
        <f t="shared" si="0"/>
        <v>#DIV/0!</v>
      </c>
      <c r="D30" s="76" t="e">
        <f t="shared" si="1"/>
        <v>#DIV/0!</v>
      </c>
      <c r="E30" s="76" t="e">
        <f t="shared" si="2"/>
        <v>#DIV/0!</v>
      </c>
    </row>
    <row r="31" spans="1:5" ht="18" customHeight="1">
      <c r="A31" s="75" t="s">
        <v>236</v>
      </c>
      <c r="B31" s="76" t="e">
        <f>E30*$D$7/$D$9</f>
        <v>#DIV/0!</v>
      </c>
      <c r="C31" s="76" t="e">
        <f>D31-B31</f>
        <v>#DIV/0!</v>
      </c>
      <c r="D31" s="76" t="e">
        <f t="shared" si="1"/>
        <v>#DIV/0!</v>
      </c>
      <c r="E31" s="76" t="e">
        <f>E30-C31</f>
        <v>#DIV/0!</v>
      </c>
    </row>
    <row r="32" spans="1:5" ht="16.5" customHeight="1">
      <c r="A32" s="75"/>
      <c r="B32" s="76"/>
      <c r="C32" s="76"/>
      <c r="D32" s="76"/>
      <c r="E32" s="76"/>
    </row>
    <row r="33" spans="1:5" ht="14.25" customHeight="1">
      <c r="A33" s="75"/>
      <c r="B33" s="76"/>
      <c r="C33" s="76"/>
      <c r="D33" s="76"/>
      <c r="E33" s="76"/>
    </row>
    <row r="34" spans="1:5" ht="15" customHeight="1">
      <c r="A34" s="75"/>
      <c r="B34" s="76"/>
      <c r="C34" s="76"/>
      <c r="D34" s="76"/>
      <c r="E34" s="76"/>
    </row>
    <row r="35" spans="1:5" ht="19.5" customHeight="1">
      <c r="A35" s="75"/>
      <c r="B35" s="76"/>
      <c r="C35" s="76"/>
      <c r="D35" s="76"/>
      <c r="E35" s="76"/>
    </row>
    <row r="36" spans="1:5" ht="18.75" customHeight="1"/>
    <row r="37" spans="1:5" ht="20.25" customHeight="1">
      <c r="A37" s="411" t="s">
        <v>204</v>
      </c>
      <c r="B37" s="412"/>
      <c r="C37" s="412"/>
      <c r="D37" s="412"/>
      <c r="E37" s="412"/>
    </row>
    <row r="38" spans="1:5" ht="20.25" customHeight="1">
      <c r="A38" s="408" t="s">
        <v>237</v>
      </c>
      <c r="B38" s="409"/>
      <c r="C38" s="409"/>
      <c r="D38" s="409"/>
      <c r="E38" s="410"/>
    </row>
    <row r="39" spans="1:5" ht="18.75" customHeight="1">
      <c r="A39" s="406" t="s">
        <v>206</v>
      </c>
      <c r="B39" s="407"/>
      <c r="C39" s="407"/>
      <c r="D39" s="73">
        <f>D2</f>
        <v>0</v>
      </c>
      <c r="E39" s="67"/>
    </row>
    <row r="40" spans="1:5" ht="18.75" customHeight="1">
      <c r="A40" s="406" t="s">
        <v>207</v>
      </c>
      <c r="B40" s="407"/>
      <c r="C40" s="407"/>
      <c r="D40" s="68">
        <v>0</v>
      </c>
      <c r="E40" s="69"/>
    </row>
    <row r="41" spans="1:5" ht="18.75" customHeight="1">
      <c r="A41" s="406" t="s">
        <v>208</v>
      </c>
      <c r="B41" s="407"/>
      <c r="C41" s="407"/>
      <c r="D41" s="70"/>
      <c r="E41" s="69" t="s">
        <v>209</v>
      </c>
    </row>
    <row r="42" spans="1:5" ht="18.75" customHeight="1">
      <c r="A42" s="406" t="s">
        <v>210</v>
      </c>
      <c r="B42" s="407"/>
      <c r="C42" s="407"/>
      <c r="D42" s="135"/>
      <c r="E42" s="136"/>
    </row>
    <row r="43" spans="1:5" ht="18.75" customHeight="1">
      <c r="A43" s="406" t="s">
        <v>211</v>
      </c>
      <c r="B43" s="407"/>
      <c r="C43" s="407"/>
      <c r="D43" s="71"/>
      <c r="E43" s="69" t="s">
        <v>209</v>
      </c>
    </row>
    <row r="44" spans="1:5" ht="22.5" customHeight="1">
      <c r="A44" s="406" t="s">
        <v>212</v>
      </c>
      <c r="B44" s="407"/>
      <c r="C44" s="407"/>
      <c r="D44" s="71"/>
      <c r="E44" s="69"/>
    </row>
    <row r="45" spans="1:5" ht="32.25" customHeight="1">
      <c r="A45" s="406" t="s">
        <v>213</v>
      </c>
      <c r="B45" s="407"/>
      <c r="C45" s="407"/>
      <c r="D45" s="71"/>
      <c r="E45" s="72"/>
    </row>
    <row r="46" spans="1:5" ht="17.25" customHeight="1">
      <c r="A46" s="406" t="s">
        <v>238</v>
      </c>
      <c r="B46" s="407"/>
      <c r="C46" s="407"/>
      <c r="D46" s="73" t="e">
        <f>(D39+D44)/((D41-D43)*D42)</f>
        <v>#DIV/0!</v>
      </c>
      <c r="E46" s="69"/>
    </row>
    <row r="47" spans="1:5" ht="6" customHeight="1"/>
    <row r="48" spans="1:5" ht="27.75" customHeight="1">
      <c r="A48" s="74" t="s">
        <v>216</v>
      </c>
      <c r="B48" s="70" t="s">
        <v>217</v>
      </c>
      <c r="C48" s="70" t="s">
        <v>218</v>
      </c>
      <c r="D48" s="151" t="s">
        <v>219</v>
      </c>
      <c r="E48" s="150" t="s">
        <v>220</v>
      </c>
    </row>
    <row r="49" spans="1:5" ht="27.75" customHeight="1">
      <c r="A49" s="137" t="s">
        <v>239</v>
      </c>
      <c r="B49" s="76"/>
      <c r="C49" s="76"/>
      <c r="D49" s="76"/>
      <c r="E49" s="76">
        <f>D39+D44</f>
        <v>0</v>
      </c>
    </row>
    <row r="50" spans="1:5" ht="18" customHeight="1">
      <c r="A50" s="75" t="s">
        <v>222</v>
      </c>
      <c r="B50" s="76" t="e">
        <f>E49*$D$40/$D$42</f>
        <v>#DIV/0!</v>
      </c>
      <c r="C50" s="76" t="e">
        <f t="shared" ref="C50:C64" si="4">$D$46</f>
        <v>#DIV/0!</v>
      </c>
      <c r="D50" s="76" t="e">
        <f>B50+C50</f>
        <v>#DIV/0!</v>
      </c>
      <c r="E50" s="76" t="e">
        <f t="shared" ref="E50:E64" si="5">E49-C50</f>
        <v>#DIV/0!</v>
      </c>
    </row>
    <row r="51" spans="1:5" ht="18" customHeight="1">
      <c r="A51" s="75" t="s">
        <v>223</v>
      </c>
      <c r="B51" s="76" t="e">
        <f t="shared" ref="B51:B64" si="6">E50*$D$40/$D$42</f>
        <v>#DIV/0!</v>
      </c>
      <c r="C51" s="76" t="e">
        <f t="shared" si="4"/>
        <v>#DIV/0!</v>
      </c>
      <c r="D51" s="76" t="e">
        <f t="shared" ref="D51:D64" si="7">B51+C51</f>
        <v>#DIV/0!</v>
      </c>
      <c r="E51" s="76" t="e">
        <f t="shared" si="5"/>
        <v>#DIV/0!</v>
      </c>
    </row>
    <row r="52" spans="1:5" ht="18" customHeight="1">
      <c r="A52" s="75" t="s">
        <v>224</v>
      </c>
      <c r="B52" s="76" t="e">
        <f t="shared" si="6"/>
        <v>#DIV/0!</v>
      </c>
      <c r="C52" s="76" t="e">
        <f t="shared" si="4"/>
        <v>#DIV/0!</v>
      </c>
      <c r="D52" s="76" t="e">
        <f t="shared" si="7"/>
        <v>#DIV/0!</v>
      </c>
      <c r="E52" s="76" t="e">
        <f t="shared" si="5"/>
        <v>#DIV/0!</v>
      </c>
    </row>
    <row r="53" spans="1:5" ht="18" customHeight="1">
      <c r="A53" s="75" t="s">
        <v>225</v>
      </c>
      <c r="B53" s="76" t="e">
        <f t="shared" si="6"/>
        <v>#DIV/0!</v>
      </c>
      <c r="C53" s="76" t="e">
        <f t="shared" si="4"/>
        <v>#DIV/0!</v>
      </c>
      <c r="D53" s="76" t="e">
        <f t="shared" si="7"/>
        <v>#DIV/0!</v>
      </c>
      <c r="E53" s="76" t="e">
        <f t="shared" si="5"/>
        <v>#DIV/0!</v>
      </c>
    </row>
    <row r="54" spans="1:5" ht="18" customHeight="1">
      <c r="A54" s="75" t="s">
        <v>226</v>
      </c>
      <c r="B54" s="76" t="e">
        <f t="shared" si="6"/>
        <v>#DIV/0!</v>
      </c>
      <c r="C54" s="76" t="e">
        <f t="shared" si="4"/>
        <v>#DIV/0!</v>
      </c>
      <c r="D54" s="76" t="e">
        <f t="shared" si="7"/>
        <v>#DIV/0!</v>
      </c>
      <c r="E54" s="76" t="e">
        <f t="shared" si="5"/>
        <v>#DIV/0!</v>
      </c>
    </row>
    <row r="55" spans="1:5" ht="18" customHeight="1">
      <c r="A55" s="75" t="s">
        <v>227</v>
      </c>
      <c r="B55" s="76" t="e">
        <f t="shared" si="6"/>
        <v>#DIV/0!</v>
      </c>
      <c r="C55" s="76" t="e">
        <f t="shared" si="4"/>
        <v>#DIV/0!</v>
      </c>
      <c r="D55" s="76" t="e">
        <f t="shared" si="7"/>
        <v>#DIV/0!</v>
      </c>
      <c r="E55" s="76" t="e">
        <f t="shared" si="5"/>
        <v>#DIV/0!</v>
      </c>
    </row>
    <row r="56" spans="1:5" ht="18" customHeight="1">
      <c r="A56" s="75" t="s">
        <v>228</v>
      </c>
      <c r="B56" s="76" t="e">
        <f t="shared" si="6"/>
        <v>#DIV/0!</v>
      </c>
      <c r="C56" s="76" t="e">
        <f t="shared" si="4"/>
        <v>#DIV/0!</v>
      </c>
      <c r="D56" s="76" t="e">
        <f t="shared" si="7"/>
        <v>#DIV/0!</v>
      </c>
      <c r="E56" s="76" t="e">
        <f t="shared" si="5"/>
        <v>#DIV/0!</v>
      </c>
    </row>
    <row r="57" spans="1:5" ht="18" customHeight="1">
      <c r="A57" s="75" t="s">
        <v>229</v>
      </c>
      <c r="B57" s="76" t="e">
        <f t="shared" si="6"/>
        <v>#DIV/0!</v>
      </c>
      <c r="C57" s="76" t="e">
        <f t="shared" si="4"/>
        <v>#DIV/0!</v>
      </c>
      <c r="D57" s="76" t="e">
        <f t="shared" si="7"/>
        <v>#DIV/0!</v>
      </c>
      <c r="E57" s="76" t="e">
        <f t="shared" si="5"/>
        <v>#DIV/0!</v>
      </c>
    </row>
    <row r="58" spans="1:5" ht="18" customHeight="1">
      <c r="A58" s="75" t="s">
        <v>230</v>
      </c>
      <c r="B58" s="76" t="e">
        <f t="shared" si="6"/>
        <v>#DIV/0!</v>
      </c>
      <c r="C58" s="76" t="e">
        <f t="shared" si="4"/>
        <v>#DIV/0!</v>
      </c>
      <c r="D58" s="76" t="e">
        <f t="shared" si="7"/>
        <v>#DIV/0!</v>
      </c>
      <c r="E58" s="76" t="e">
        <f t="shared" si="5"/>
        <v>#DIV/0!</v>
      </c>
    </row>
    <row r="59" spans="1:5" ht="18" customHeight="1">
      <c r="A59" s="75" t="s">
        <v>231</v>
      </c>
      <c r="B59" s="76" t="e">
        <f t="shared" si="6"/>
        <v>#DIV/0!</v>
      </c>
      <c r="C59" s="76" t="e">
        <f t="shared" si="4"/>
        <v>#DIV/0!</v>
      </c>
      <c r="D59" s="76" t="e">
        <f t="shared" si="7"/>
        <v>#DIV/0!</v>
      </c>
      <c r="E59" s="76" t="e">
        <f t="shared" si="5"/>
        <v>#DIV/0!</v>
      </c>
    </row>
    <row r="60" spans="1:5" ht="18" customHeight="1">
      <c r="A60" s="75" t="s">
        <v>232</v>
      </c>
      <c r="B60" s="76" t="e">
        <f t="shared" si="6"/>
        <v>#DIV/0!</v>
      </c>
      <c r="C60" s="76" t="e">
        <f t="shared" si="4"/>
        <v>#DIV/0!</v>
      </c>
      <c r="D60" s="76" t="e">
        <f t="shared" si="7"/>
        <v>#DIV/0!</v>
      </c>
      <c r="E60" s="76" t="e">
        <f t="shared" si="5"/>
        <v>#DIV/0!</v>
      </c>
    </row>
    <row r="61" spans="1:5" ht="18" customHeight="1">
      <c r="A61" s="75" t="s">
        <v>233</v>
      </c>
      <c r="B61" s="76" t="e">
        <f t="shared" si="6"/>
        <v>#DIV/0!</v>
      </c>
      <c r="C61" s="76" t="e">
        <f t="shared" si="4"/>
        <v>#DIV/0!</v>
      </c>
      <c r="D61" s="76" t="e">
        <f t="shared" si="7"/>
        <v>#DIV/0!</v>
      </c>
      <c r="E61" s="76" t="e">
        <f t="shared" si="5"/>
        <v>#DIV/0!</v>
      </c>
    </row>
    <row r="62" spans="1:5" ht="18" customHeight="1">
      <c r="A62" s="75" t="s">
        <v>234</v>
      </c>
      <c r="B62" s="76" t="e">
        <f t="shared" si="6"/>
        <v>#DIV/0!</v>
      </c>
      <c r="C62" s="76" t="e">
        <f t="shared" si="4"/>
        <v>#DIV/0!</v>
      </c>
      <c r="D62" s="76" t="e">
        <f t="shared" si="7"/>
        <v>#DIV/0!</v>
      </c>
      <c r="E62" s="76" t="e">
        <f t="shared" si="5"/>
        <v>#DIV/0!</v>
      </c>
    </row>
    <row r="63" spans="1:5" ht="18" customHeight="1">
      <c r="A63" s="75" t="s">
        <v>235</v>
      </c>
      <c r="B63" s="76" t="e">
        <f t="shared" si="6"/>
        <v>#DIV/0!</v>
      </c>
      <c r="C63" s="76" t="e">
        <f t="shared" si="4"/>
        <v>#DIV/0!</v>
      </c>
      <c r="D63" s="76" t="e">
        <f t="shared" si="7"/>
        <v>#DIV/0!</v>
      </c>
      <c r="E63" s="76" t="e">
        <f t="shared" si="5"/>
        <v>#DIV/0!</v>
      </c>
    </row>
    <row r="64" spans="1:5" ht="18" customHeight="1">
      <c r="A64" s="75" t="s">
        <v>236</v>
      </c>
      <c r="B64" s="76" t="e">
        <f t="shared" si="6"/>
        <v>#DIV/0!</v>
      </c>
      <c r="C64" s="76" t="e">
        <f t="shared" si="4"/>
        <v>#DIV/0!</v>
      </c>
      <c r="D64" s="76" t="e">
        <f t="shared" si="7"/>
        <v>#DIV/0!</v>
      </c>
      <c r="E64" s="76" t="e">
        <f t="shared" si="5"/>
        <v>#DIV/0!</v>
      </c>
    </row>
    <row r="65" spans="1:11" ht="16.5" customHeight="1">
      <c r="A65" s="75"/>
      <c r="B65" s="76"/>
      <c r="C65" s="76"/>
      <c r="D65" s="76"/>
      <c r="E65" s="76"/>
    </row>
    <row r="66" spans="1:11" ht="14.25" customHeight="1">
      <c r="A66" s="75"/>
      <c r="B66" s="76"/>
      <c r="C66" s="76"/>
      <c r="D66" s="76"/>
      <c r="E66" s="76"/>
    </row>
    <row r="67" spans="1:11" ht="15" customHeight="1">
      <c r="A67" s="75"/>
      <c r="B67" s="76"/>
      <c r="C67" s="76"/>
      <c r="D67" s="76"/>
      <c r="E67" s="76"/>
    </row>
    <row r="68" spans="1:11" ht="15" customHeight="1">
      <c r="A68" s="75"/>
      <c r="B68" s="76"/>
      <c r="C68" s="76"/>
      <c r="D68" s="76"/>
      <c r="E68" s="76"/>
    </row>
    <row r="70" spans="1:11" s="16" customFormat="1" ht="53.25" customHeight="1">
      <c r="A70" s="416" t="s">
        <v>240</v>
      </c>
      <c r="B70" s="417"/>
      <c r="C70" s="417"/>
      <c r="D70" s="417"/>
      <c r="E70" s="418"/>
    </row>
    <row r="72" spans="1:11" s="147" customFormat="1" ht="24" customHeight="1">
      <c r="B72" s="148" t="s">
        <v>241</v>
      </c>
    </row>
    <row r="73" spans="1:11" s="147" customFormat="1" ht="19.5" customHeight="1">
      <c r="A73" s="149"/>
      <c r="B73" s="197" t="s">
        <v>43</v>
      </c>
      <c r="C73" s="197" t="s">
        <v>44</v>
      </c>
      <c r="D73" s="197" t="s">
        <v>45</v>
      </c>
      <c r="E73" s="197" t="s">
        <v>46</v>
      </c>
      <c r="F73" s="197" t="s">
        <v>47</v>
      </c>
      <c r="G73" s="197" t="s">
        <v>48</v>
      </c>
      <c r="H73" s="197" t="s">
        <v>49</v>
      </c>
      <c r="I73" s="197" t="s">
        <v>50</v>
      </c>
      <c r="J73" s="197" t="s">
        <v>51</v>
      </c>
      <c r="K73" s="197" t="s">
        <v>52</v>
      </c>
    </row>
    <row r="74" spans="1:11" s="147" customFormat="1" ht="19.5" customHeight="1">
      <c r="A74" s="153" t="s">
        <v>217</v>
      </c>
      <c r="B74" s="242"/>
      <c r="C74" s="242"/>
      <c r="D74" s="242"/>
      <c r="E74" s="242"/>
      <c r="F74" s="242"/>
      <c r="G74" s="242"/>
      <c r="H74" s="242"/>
      <c r="I74" s="242"/>
      <c r="J74" s="242"/>
      <c r="K74" s="242"/>
    </row>
    <row r="75" spans="1:11" s="147" customFormat="1" ht="19.5" customHeight="1">
      <c r="A75" s="153" t="s">
        <v>242</v>
      </c>
      <c r="B75" s="242"/>
      <c r="C75" s="242"/>
      <c r="D75" s="242"/>
      <c r="E75" s="242"/>
      <c r="F75" s="242"/>
      <c r="G75" s="242"/>
      <c r="H75" s="242"/>
      <c r="I75" s="242"/>
      <c r="J75" s="242"/>
      <c r="K75" s="242"/>
    </row>
    <row r="76" spans="1:11" s="147" customFormat="1" ht="19.5" customHeight="1">
      <c r="A76" s="153" t="s">
        <v>243</v>
      </c>
      <c r="B76" s="243">
        <f>B74+B75</f>
        <v>0</v>
      </c>
      <c r="C76" s="243">
        <f t="shared" ref="C76:K76" si="8">C74+C75</f>
        <v>0</v>
      </c>
      <c r="D76" s="243">
        <f t="shared" si="8"/>
        <v>0</v>
      </c>
      <c r="E76" s="243">
        <f t="shared" si="8"/>
        <v>0</v>
      </c>
      <c r="F76" s="243">
        <f t="shared" si="8"/>
        <v>0</v>
      </c>
      <c r="G76" s="243">
        <f t="shared" si="8"/>
        <v>0</v>
      </c>
      <c r="H76" s="243">
        <f t="shared" si="8"/>
        <v>0</v>
      </c>
      <c r="I76" s="243">
        <f t="shared" si="8"/>
        <v>0</v>
      </c>
      <c r="J76" s="243">
        <f t="shared" si="8"/>
        <v>0</v>
      </c>
      <c r="K76" s="243">
        <f t="shared" si="8"/>
        <v>0</v>
      </c>
    </row>
    <row r="77" spans="1:11" ht="17.25" customHeight="1">
      <c r="A77" s="234" t="s">
        <v>244</v>
      </c>
      <c r="B77" s="244">
        <f>B75</f>
        <v>0</v>
      </c>
      <c r="C77" s="244">
        <f>C75+B77</f>
        <v>0</v>
      </c>
      <c r="D77" s="244">
        <f t="shared" ref="D77:K77" si="9">D75+C77</f>
        <v>0</v>
      </c>
      <c r="E77" s="244">
        <f t="shared" si="9"/>
        <v>0</v>
      </c>
      <c r="F77" s="244">
        <f t="shared" si="9"/>
        <v>0</v>
      </c>
      <c r="G77" s="244">
        <f t="shared" si="9"/>
        <v>0</v>
      </c>
      <c r="H77" s="244">
        <f t="shared" si="9"/>
        <v>0</v>
      </c>
      <c r="I77" s="244">
        <f t="shared" si="9"/>
        <v>0</v>
      </c>
      <c r="J77" s="244">
        <f t="shared" si="9"/>
        <v>0</v>
      </c>
      <c r="K77" s="244">
        <f t="shared" si="9"/>
        <v>0</v>
      </c>
    </row>
    <row r="80" spans="1:11" ht="29.25" customHeight="1">
      <c r="A80" s="413" t="s">
        <v>245</v>
      </c>
      <c r="B80" s="414"/>
      <c r="C80" s="414"/>
      <c r="D80" s="414"/>
      <c r="E80" s="415"/>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66" customWidth="1"/>
    <col min="2" max="2" width="12.7109375" style="66" customWidth="1"/>
    <col min="3" max="3" width="20.7109375" style="66" customWidth="1"/>
    <col min="4" max="4" width="14.42578125" style="66" customWidth="1"/>
    <col min="5" max="13" width="13.7109375" style="66" customWidth="1"/>
    <col min="14" max="16384" width="9.140625" style="66"/>
  </cols>
  <sheetData>
    <row r="1" spans="1:13" ht="28.5" customHeight="1">
      <c r="A1" s="425" t="s">
        <v>246</v>
      </c>
      <c r="B1" s="425"/>
      <c r="C1" s="425"/>
      <c r="D1" s="425"/>
      <c r="E1" s="220"/>
    </row>
    <row r="2" spans="1:13" ht="23.25" customHeight="1">
      <c r="A2" s="406" t="s">
        <v>247</v>
      </c>
      <c r="B2" s="407"/>
      <c r="C2" s="407"/>
      <c r="D2" s="70"/>
      <c r="E2" s="221"/>
    </row>
    <row r="3" spans="1:13" ht="23.25" customHeight="1">
      <c r="A3" s="406" t="s">
        <v>248</v>
      </c>
      <c r="B3" s="407"/>
      <c r="C3" s="407"/>
      <c r="D3" s="70"/>
      <c r="E3" s="222"/>
    </row>
    <row r="4" spans="1:13" ht="23.25" customHeight="1">
      <c r="A4" s="406" t="s">
        <v>249</v>
      </c>
      <c r="B4" s="407"/>
      <c r="C4" s="407"/>
      <c r="D4" s="69"/>
      <c r="E4" s="223"/>
    </row>
    <row r="5" spans="1:13" ht="23.25" customHeight="1">
      <c r="A5" s="406" t="s">
        <v>250</v>
      </c>
      <c r="B5" s="407"/>
      <c r="C5" s="407"/>
      <c r="D5" s="71"/>
      <c r="E5" s="223"/>
    </row>
    <row r="6" spans="1:13" ht="22.5" customHeight="1"/>
    <row r="7" spans="1:13" s="147" customFormat="1" ht="22.5" customHeight="1"/>
    <row r="8" spans="1:13" s="147" customFormat="1" ht="24" customHeight="1">
      <c r="A8" s="429" t="s">
        <v>251</v>
      </c>
      <c r="B8" s="430"/>
      <c r="C8" s="431"/>
      <c r="D8" s="197" t="s">
        <v>43</v>
      </c>
      <c r="E8" s="197" t="s">
        <v>44</v>
      </c>
      <c r="F8" s="197" t="s">
        <v>45</v>
      </c>
      <c r="G8" s="197" t="s">
        <v>46</v>
      </c>
      <c r="H8" s="197" t="s">
        <v>47</v>
      </c>
      <c r="I8" s="197" t="s">
        <v>48</v>
      </c>
      <c r="J8" s="197" t="s">
        <v>49</v>
      </c>
      <c r="K8" s="197" t="s">
        <v>50</v>
      </c>
      <c r="L8" s="197" t="s">
        <v>51</v>
      </c>
      <c r="M8" s="197" t="s">
        <v>52</v>
      </c>
    </row>
    <row r="9" spans="1:13" s="147" customFormat="1" ht="26.25" customHeight="1">
      <c r="A9" s="426" t="s">
        <v>252</v>
      </c>
      <c r="B9" s="427"/>
      <c r="C9" s="428"/>
      <c r="D9" s="245"/>
      <c r="E9" s="245"/>
      <c r="F9" s="245"/>
      <c r="G9" s="245"/>
      <c r="H9" s="245"/>
      <c r="I9" s="245"/>
      <c r="J9" s="245"/>
      <c r="K9" s="245"/>
      <c r="L9" s="245"/>
      <c r="M9" s="245"/>
    </row>
    <row r="10" spans="1:13" s="147" customFormat="1" ht="36.75" customHeight="1">
      <c r="A10" s="426" t="s">
        <v>253</v>
      </c>
      <c r="B10" s="427"/>
      <c r="C10" s="428"/>
      <c r="D10" s="245"/>
      <c r="E10" s="245"/>
      <c r="F10" s="245"/>
      <c r="G10" s="245"/>
      <c r="H10" s="245"/>
      <c r="I10" s="245"/>
      <c r="J10" s="245"/>
      <c r="K10" s="245"/>
      <c r="L10" s="245"/>
      <c r="M10" s="245"/>
    </row>
    <row r="11" spans="1:13" s="147" customFormat="1" ht="26.25" customHeight="1">
      <c r="A11" s="419" t="s">
        <v>254</v>
      </c>
      <c r="B11" s="420"/>
      <c r="C11" s="421"/>
      <c r="D11" s="245"/>
      <c r="E11" s="245"/>
      <c r="F11" s="245"/>
      <c r="G11" s="245"/>
      <c r="H11" s="245"/>
      <c r="I11" s="245"/>
      <c r="J11" s="245"/>
      <c r="K11" s="245"/>
      <c r="L11" s="245"/>
      <c r="M11" s="245"/>
    </row>
    <row r="12" spans="1:13" ht="19.5" customHeight="1">
      <c r="A12" s="422" t="s">
        <v>255</v>
      </c>
      <c r="B12" s="423"/>
      <c r="C12" s="424"/>
      <c r="D12" s="239">
        <f>D10</f>
        <v>0</v>
      </c>
      <c r="E12" s="239">
        <f>D12+E10</f>
        <v>0</v>
      </c>
      <c r="F12" s="239">
        <f t="shared" ref="F12:M12" si="0">E12+F10</f>
        <v>0</v>
      </c>
      <c r="G12" s="239">
        <f t="shared" si="0"/>
        <v>0</v>
      </c>
      <c r="H12" s="239">
        <f t="shared" si="0"/>
        <v>0</v>
      </c>
      <c r="I12" s="239">
        <f t="shared" si="0"/>
        <v>0</v>
      </c>
      <c r="J12" s="239">
        <f t="shared" si="0"/>
        <v>0</v>
      </c>
      <c r="K12" s="239">
        <f t="shared" si="0"/>
        <v>0</v>
      </c>
      <c r="L12" s="239">
        <f t="shared" si="0"/>
        <v>0</v>
      </c>
      <c r="M12" s="239">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77" customWidth="1"/>
    <col min="2" max="2" width="11.7109375" style="77" bestFit="1" customWidth="1"/>
    <col min="3" max="3" width="9.5703125" style="77" bestFit="1" customWidth="1"/>
    <col min="4" max="4" width="10.5703125" style="77" customWidth="1"/>
    <col min="5" max="6" width="9.140625" style="77"/>
    <col min="7" max="7" width="20.85546875" style="77" customWidth="1"/>
    <col min="8" max="8" width="21.140625" style="77" customWidth="1"/>
    <col min="9" max="18" width="14.85546875" style="77" customWidth="1"/>
    <col min="19" max="19" width="14.5703125" style="77" customWidth="1"/>
    <col min="20" max="16384" width="9.140625" style="77"/>
  </cols>
  <sheetData>
    <row r="1" spans="1:19" ht="20.25" customHeight="1">
      <c r="A1" s="88" t="s">
        <v>256</v>
      </c>
      <c r="B1" s="89"/>
      <c r="C1" s="89"/>
      <c r="D1" s="89"/>
      <c r="E1" s="89"/>
      <c r="F1" s="89"/>
      <c r="G1" s="89"/>
      <c r="H1" s="89"/>
      <c r="I1" s="89"/>
      <c r="J1" s="89"/>
      <c r="K1" s="89"/>
      <c r="L1" s="89"/>
      <c r="M1" s="89"/>
      <c r="N1" s="89"/>
      <c r="O1" s="89"/>
      <c r="P1" s="89"/>
      <c r="Q1" s="89"/>
      <c r="R1" s="89"/>
      <c r="S1" s="90"/>
    </row>
    <row r="2" spans="1:19" s="78" customFormat="1" ht="40.5" customHeight="1">
      <c r="A2" s="84" t="s">
        <v>257</v>
      </c>
      <c r="B2" s="84" t="s">
        <v>258</v>
      </c>
      <c r="C2" s="84" t="s">
        <v>259</v>
      </c>
      <c r="D2" s="84" t="s">
        <v>260</v>
      </c>
      <c r="E2" s="84" t="s">
        <v>261</v>
      </c>
      <c r="F2" s="84" t="s">
        <v>262</v>
      </c>
      <c r="G2" s="84" t="s">
        <v>263</v>
      </c>
      <c r="H2" s="138"/>
      <c r="I2" s="59" t="s">
        <v>177</v>
      </c>
      <c r="J2" s="59" t="s">
        <v>178</v>
      </c>
      <c r="K2" s="59" t="s">
        <v>179</v>
      </c>
      <c r="L2" s="59" t="s">
        <v>180</v>
      </c>
      <c r="M2" s="59" t="s">
        <v>181</v>
      </c>
      <c r="N2" s="59" t="s">
        <v>182</v>
      </c>
      <c r="O2" s="59" t="s">
        <v>183</v>
      </c>
      <c r="P2" s="59" t="s">
        <v>184</v>
      </c>
      <c r="Q2" s="59" t="s">
        <v>185</v>
      </c>
      <c r="R2" s="59" t="s">
        <v>186</v>
      </c>
      <c r="S2" s="84" t="s">
        <v>264</v>
      </c>
    </row>
    <row r="3" spans="1:19" ht="37.5" customHeight="1">
      <c r="A3" s="455"/>
      <c r="B3" s="463"/>
      <c r="C3" s="466"/>
      <c r="D3" s="466"/>
      <c r="E3" s="472"/>
      <c r="F3" s="469"/>
      <c r="G3" s="466"/>
      <c r="H3" s="143" t="s">
        <v>265</v>
      </c>
      <c r="I3" s="141"/>
      <c r="J3" s="139">
        <f>I3-I5</f>
        <v>0</v>
      </c>
      <c r="K3" s="139">
        <f>J3-J5</f>
        <v>0</v>
      </c>
      <c r="L3" s="139">
        <f t="shared" ref="L3:R3" si="0">K3-K5</f>
        <v>0</v>
      </c>
      <c r="M3" s="139">
        <f t="shared" si="0"/>
        <v>0</v>
      </c>
      <c r="N3" s="139">
        <f t="shared" si="0"/>
        <v>0</v>
      </c>
      <c r="O3" s="139">
        <f t="shared" si="0"/>
        <v>0</v>
      </c>
      <c r="P3" s="139">
        <f t="shared" si="0"/>
        <v>0</v>
      </c>
      <c r="Q3" s="139">
        <f t="shared" si="0"/>
        <v>0</v>
      </c>
      <c r="R3" s="139">
        <f t="shared" si="0"/>
        <v>0</v>
      </c>
      <c r="S3" s="432"/>
    </row>
    <row r="4" spans="1:19" ht="13.5" customHeight="1">
      <c r="A4" s="456"/>
      <c r="B4" s="464"/>
      <c r="C4" s="467"/>
      <c r="D4" s="467"/>
      <c r="E4" s="473"/>
      <c r="F4" s="470"/>
      <c r="G4" s="467"/>
      <c r="H4" s="144" t="s">
        <v>217</v>
      </c>
      <c r="I4" s="140"/>
      <c r="J4" s="140"/>
      <c r="K4" s="140"/>
      <c r="L4" s="140"/>
      <c r="M4" s="140"/>
      <c r="N4" s="140"/>
      <c r="O4" s="140"/>
      <c r="P4" s="140"/>
      <c r="Q4" s="140"/>
      <c r="R4" s="140"/>
      <c r="S4" s="433"/>
    </row>
    <row r="5" spans="1:19" ht="13.5" customHeight="1">
      <c r="A5" s="475"/>
      <c r="B5" s="465"/>
      <c r="C5" s="468"/>
      <c r="D5" s="468"/>
      <c r="E5" s="474"/>
      <c r="F5" s="471"/>
      <c r="G5" s="468"/>
      <c r="H5" s="145" t="s">
        <v>242</v>
      </c>
      <c r="I5" s="85"/>
      <c r="J5" s="85"/>
      <c r="K5" s="85"/>
      <c r="L5" s="85"/>
      <c r="M5" s="85"/>
      <c r="N5" s="85"/>
      <c r="O5" s="85"/>
      <c r="P5" s="85"/>
      <c r="Q5" s="85"/>
      <c r="R5" s="85"/>
      <c r="S5" s="434"/>
    </row>
    <row r="6" spans="1:19" ht="37.5" customHeight="1">
      <c r="A6" s="455"/>
      <c r="B6" s="463"/>
      <c r="C6" s="466"/>
      <c r="D6" s="466"/>
      <c r="E6" s="472"/>
      <c r="F6" s="469"/>
      <c r="G6" s="466"/>
      <c r="H6" s="143" t="s">
        <v>265</v>
      </c>
      <c r="I6" s="141"/>
      <c r="J6" s="139">
        <f>I6-I8</f>
        <v>0</v>
      </c>
      <c r="K6" s="139">
        <f>J6-J8</f>
        <v>0</v>
      </c>
      <c r="L6" s="139">
        <f t="shared" ref="L6:R6" si="1">K6-K8</f>
        <v>0</v>
      </c>
      <c r="M6" s="139">
        <f t="shared" si="1"/>
        <v>0</v>
      </c>
      <c r="N6" s="139">
        <f t="shared" si="1"/>
        <v>0</v>
      </c>
      <c r="O6" s="139">
        <f t="shared" si="1"/>
        <v>0</v>
      </c>
      <c r="P6" s="139">
        <f t="shared" si="1"/>
        <v>0</v>
      </c>
      <c r="Q6" s="139">
        <f t="shared" si="1"/>
        <v>0</v>
      </c>
      <c r="R6" s="139">
        <f t="shared" si="1"/>
        <v>0</v>
      </c>
      <c r="S6" s="432"/>
    </row>
    <row r="7" spans="1:19" ht="13.5" customHeight="1">
      <c r="A7" s="456"/>
      <c r="B7" s="464"/>
      <c r="C7" s="467"/>
      <c r="D7" s="467"/>
      <c r="E7" s="473"/>
      <c r="F7" s="470"/>
      <c r="G7" s="467"/>
      <c r="H7" s="144" t="s">
        <v>217</v>
      </c>
      <c r="I7" s="140"/>
      <c r="J7" s="140"/>
      <c r="K7" s="140"/>
      <c r="L7" s="140"/>
      <c r="M7" s="140"/>
      <c r="N7" s="140"/>
      <c r="O7" s="140"/>
      <c r="P7" s="140"/>
      <c r="Q7" s="140"/>
      <c r="R7" s="140"/>
      <c r="S7" s="433"/>
    </row>
    <row r="8" spans="1:19" ht="13.5" customHeight="1">
      <c r="A8" s="475"/>
      <c r="B8" s="465"/>
      <c r="C8" s="468"/>
      <c r="D8" s="468"/>
      <c r="E8" s="474"/>
      <c r="F8" s="471"/>
      <c r="G8" s="468"/>
      <c r="H8" s="145" t="s">
        <v>242</v>
      </c>
      <c r="I8" s="85"/>
      <c r="J8" s="85"/>
      <c r="K8" s="85"/>
      <c r="L8" s="85"/>
      <c r="M8" s="85"/>
      <c r="N8" s="85"/>
      <c r="O8" s="85"/>
      <c r="P8" s="85"/>
      <c r="Q8" s="85"/>
      <c r="R8" s="85"/>
      <c r="S8" s="434"/>
    </row>
    <row r="9" spans="1:19" ht="37.5" customHeight="1">
      <c r="A9" s="455"/>
      <c r="B9" s="463"/>
      <c r="C9" s="466"/>
      <c r="D9" s="466"/>
      <c r="E9" s="472"/>
      <c r="F9" s="469"/>
      <c r="G9" s="466"/>
      <c r="H9" s="143" t="s">
        <v>265</v>
      </c>
      <c r="I9" s="141"/>
      <c r="J9" s="139">
        <f>I9-I11</f>
        <v>0</v>
      </c>
      <c r="K9" s="139">
        <f>J9-J11</f>
        <v>0</v>
      </c>
      <c r="L9" s="139">
        <f t="shared" ref="L9:R9" si="2">K9-K11</f>
        <v>0</v>
      </c>
      <c r="M9" s="139">
        <f t="shared" si="2"/>
        <v>0</v>
      </c>
      <c r="N9" s="139">
        <f t="shared" si="2"/>
        <v>0</v>
      </c>
      <c r="O9" s="139">
        <f t="shared" si="2"/>
        <v>0</v>
      </c>
      <c r="P9" s="139">
        <f t="shared" si="2"/>
        <v>0</v>
      </c>
      <c r="Q9" s="139">
        <f t="shared" si="2"/>
        <v>0</v>
      </c>
      <c r="R9" s="139">
        <f t="shared" si="2"/>
        <v>0</v>
      </c>
      <c r="S9" s="432"/>
    </row>
    <row r="10" spans="1:19" ht="13.5" customHeight="1">
      <c r="A10" s="456"/>
      <c r="B10" s="464"/>
      <c r="C10" s="467"/>
      <c r="D10" s="467"/>
      <c r="E10" s="473"/>
      <c r="F10" s="470"/>
      <c r="G10" s="467"/>
      <c r="H10" s="144" t="s">
        <v>217</v>
      </c>
      <c r="I10" s="140"/>
      <c r="J10" s="140"/>
      <c r="K10" s="140"/>
      <c r="L10" s="140"/>
      <c r="M10" s="140"/>
      <c r="N10" s="140"/>
      <c r="O10" s="140"/>
      <c r="P10" s="140"/>
      <c r="Q10" s="140"/>
      <c r="R10" s="140"/>
      <c r="S10" s="433"/>
    </row>
    <row r="11" spans="1:19" ht="13.5" customHeight="1">
      <c r="A11" s="475"/>
      <c r="B11" s="465"/>
      <c r="C11" s="468"/>
      <c r="D11" s="468"/>
      <c r="E11" s="474"/>
      <c r="F11" s="471"/>
      <c r="G11" s="468"/>
      <c r="H11" s="145" t="s">
        <v>242</v>
      </c>
      <c r="I11" s="85"/>
      <c r="J11" s="85"/>
      <c r="K11" s="85"/>
      <c r="L11" s="85"/>
      <c r="M11" s="85"/>
      <c r="N11" s="85"/>
      <c r="O11" s="85"/>
      <c r="P11" s="85"/>
      <c r="Q11" s="85"/>
      <c r="R11" s="85"/>
      <c r="S11" s="434"/>
    </row>
    <row r="12" spans="1:19" ht="37.5" customHeight="1">
      <c r="A12" s="449" t="s">
        <v>266</v>
      </c>
      <c r="B12" s="463"/>
      <c r="C12" s="466"/>
      <c r="D12" s="466"/>
      <c r="E12" s="472"/>
      <c r="F12" s="469"/>
      <c r="G12" s="466"/>
      <c r="H12" s="173" t="s">
        <v>265</v>
      </c>
      <c r="I12" s="92">
        <f>SUM(I3,I6,I9)</f>
        <v>0</v>
      </c>
      <c r="J12" s="92">
        <f>SUM(J3,J6,J9)</f>
        <v>0</v>
      </c>
      <c r="K12" s="92">
        <f t="shared" ref="K12:R12" si="3">SUM(K3,K6,K9)</f>
        <v>0</v>
      </c>
      <c r="L12" s="92">
        <f t="shared" si="3"/>
        <v>0</v>
      </c>
      <c r="M12" s="92">
        <f t="shared" si="3"/>
        <v>0</v>
      </c>
      <c r="N12" s="92">
        <f t="shared" si="3"/>
        <v>0</v>
      </c>
      <c r="O12" s="92">
        <f t="shared" si="3"/>
        <v>0</v>
      </c>
      <c r="P12" s="92">
        <f t="shared" si="3"/>
        <v>0</v>
      </c>
      <c r="Q12" s="92">
        <f t="shared" si="3"/>
        <v>0</v>
      </c>
      <c r="R12" s="92">
        <f t="shared" si="3"/>
        <v>0</v>
      </c>
      <c r="S12" s="432"/>
    </row>
    <row r="13" spans="1:19" ht="13.5" customHeight="1">
      <c r="A13" s="450"/>
      <c r="B13" s="464"/>
      <c r="C13" s="467"/>
      <c r="D13" s="467"/>
      <c r="E13" s="473"/>
      <c r="F13" s="470"/>
      <c r="G13" s="467"/>
      <c r="H13" s="174" t="s">
        <v>217</v>
      </c>
      <c r="I13" s="142">
        <f>SUM(I4,I7,I10)</f>
        <v>0</v>
      </c>
      <c r="J13" s="142">
        <f t="shared" ref="J13:R13" si="4">SUM(J4,J7,J10)</f>
        <v>0</v>
      </c>
      <c r="K13" s="142">
        <f t="shared" si="4"/>
        <v>0</v>
      </c>
      <c r="L13" s="142">
        <f t="shared" si="4"/>
        <v>0</v>
      </c>
      <c r="M13" s="142">
        <f t="shared" si="4"/>
        <v>0</v>
      </c>
      <c r="N13" s="142">
        <f t="shared" si="4"/>
        <v>0</v>
      </c>
      <c r="O13" s="142">
        <f t="shared" si="4"/>
        <v>0</v>
      </c>
      <c r="P13" s="142">
        <f t="shared" si="4"/>
        <v>0</v>
      </c>
      <c r="Q13" s="142">
        <f t="shared" si="4"/>
        <v>0</v>
      </c>
      <c r="R13" s="142">
        <f t="shared" si="4"/>
        <v>0</v>
      </c>
      <c r="S13" s="433"/>
    </row>
    <row r="14" spans="1:19" ht="13.5" customHeight="1">
      <c r="A14" s="451"/>
      <c r="B14" s="465"/>
      <c r="C14" s="468"/>
      <c r="D14" s="468"/>
      <c r="E14" s="474"/>
      <c r="F14" s="471"/>
      <c r="G14" s="468"/>
      <c r="H14" s="175" t="s">
        <v>242</v>
      </c>
      <c r="I14" s="93">
        <f>SUM(I5,I8,I11)</f>
        <v>0</v>
      </c>
      <c r="J14" s="93">
        <f t="shared" ref="J14:R14" si="5">SUM(J5,J8,J11)</f>
        <v>0</v>
      </c>
      <c r="K14" s="93">
        <f t="shared" si="5"/>
        <v>0</v>
      </c>
      <c r="L14" s="93">
        <f t="shared" si="5"/>
        <v>0</v>
      </c>
      <c r="M14" s="93">
        <f t="shared" si="5"/>
        <v>0</v>
      </c>
      <c r="N14" s="93">
        <f t="shared" si="5"/>
        <v>0</v>
      </c>
      <c r="O14" s="93">
        <f t="shared" si="5"/>
        <v>0</v>
      </c>
      <c r="P14" s="93">
        <f t="shared" si="5"/>
        <v>0</v>
      </c>
      <c r="Q14" s="93">
        <f t="shared" si="5"/>
        <v>0</v>
      </c>
      <c r="R14" s="93">
        <f t="shared" si="5"/>
        <v>0</v>
      </c>
      <c r="S14" s="434"/>
    </row>
    <row r="15" spans="1:19" ht="11.25" customHeight="1">
      <c r="A15" s="87"/>
      <c r="B15" s="80"/>
      <c r="C15" s="81"/>
      <c r="D15" s="81"/>
      <c r="E15" s="81"/>
      <c r="F15" s="82"/>
      <c r="G15" s="81"/>
      <c r="H15" s="81"/>
      <c r="I15" s="81"/>
      <c r="J15" s="81"/>
      <c r="K15" s="81"/>
      <c r="L15" s="81"/>
      <c r="M15" s="81"/>
      <c r="N15" s="81"/>
      <c r="O15" s="81"/>
      <c r="P15" s="81"/>
      <c r="Q15" s="81"/>
      <c r="R15" s="81"/>
      <c r="S15" s="79"/>
    </row>
    <row r="16" spans="1:19" ht="21" customHeight="1">
      <c r="A16" s="88" t="s">
        <v>267</v>
      </c>
      <c r="B16" s="89"/>
      <c r="C16" s="89"/>
      <c r="D16" s="89"/>
      <c r="E16" s="89"/>
      <c r="F16" s="89"/>
      <c r="G16" s="89"/>
      <c r="H16" s="89"/>
      <c r="I16" s="89"/>
      <c r="J16" s="89"/>
      <c r="K16" s="89"/>
      <c r="L16" s="89"/>
      <c r="M16" s="89"/>
      <c r="N16" s="89"/>
      <c r="O16" s="89"/>
      <c r="P16" s="89"/>
      <c r="Q16" s="89"/>
      <c r="R16" s="89"/>
      <c r="S16" s="90"/>
    </row>
    <row r="17" spans="1:19" s="78" customFormat="1" ht="36" customHeight="1">
      <c r="A17" s="84" t="s">
        <v>257</v>
      </c>
      <c r="B17" s="84" t="s">
        <v>258</v>
      </c>
      <c r="C17" s="84" t="s">
        <v>268</v>
      </c>
      <c r="D17" s="84" t="s">
        <v>262</v>
      </c>
      <c r="E17" s="133"/>
      <c r="F17" s="133"/>
      <c r="G17" s="133"/>
      <c r="H17" s="133"/>
      <c r="I17" s="154" t="s">
        <v>177</v>
      </c>
      <c r="J17" s="154" t="s">
        <v>178</v>
      </c>
      <c r="K17" s="154" t="s">
        <v>179</v>
      </c>
      <c r="L17" s="154" t="s">
        <v>180</v>
      </c>
      <c r="M17" s="154" t="s">
        <v>181</v>
      </c>
      <c r="N17" s="154" t="s">
        <v>182</v>
      </c>
      <c r="O17" s="154" t="s">
        <v>183</v>
      </c>
      <c r="P17" s="154" t="s">
        <v>184</v>
      </c>
      <c r="Q17" s="154" t="s">
        <v>185</v>
      </c>
      <c r="R17" s="154" t="s">
        <v>186</v>
      </c>
      <c r="S17" s="84" t="s">
        <v>264</v>
      </c>
    </row>
    <row r="18" spans="1:19" ht="18" customHeight="1">
      <c r="A18" s="455"/>
      <c r="B18" s="452"/>
      <c r="C18" s="438"/>
      <c r="D18" s="459"/>
      <c r="E18" s="461"/>
      <c r="F18" s="461"/>
      <c r="G18" s="461"/>
      <c r="H18" s="143" t="s">
        <v>269</v>
      </c>
      <c r="I18" s="143"/>
      <c r="J18" s="143"/>
      <c r="K18" s="143"/>
      <c r="L18" s="143"/>
      <c r="M18" s="143"/>
      <c r="N18" s="143"/>
      <c r="O18" s="143"/>
      <c r="P18" s="143"/>
      <c r="Q18" s="143"/>
      <c r="R18" s="143"/>
      <c r="S18" s="432"/>
    </row>
    <row r="19" spans="1:19" ht="18" customHeight="1">
      <c r="A19" s="475"/>
      <c r="B19" s="454"/>
      <c r="C19" s="440"/>
      <c r="D19" s="460"/>
      <c r="E19" s="462"/>
      <c r="F19" s="462"/>
      <c r="G19" s="462"/>
      <c r="H19" s="144" t="s">
        <v>217</v>
      </c>
      <c r="I19" s="145"/>
      <c r="J19" s="145"/>
      <c r="K19" s="145"/>
      <c r="L19" s="145"/>
      <c r="M19" s="145"/>
      <c r="N19" s="145"/>
      <c r="O19" s="145"/>
      <c r="P19" s="145"/>
      <c r="Q19" s="145"/>
      <c r="R19" s="145"/>
      <c r="S19" s="434"/>
    </row>
    <row r="20" spans="1:19" ht="18" customHeight="1">
      <c r="A20" s="455"/>
      <c r="B20" s="452"/>
      <c r="C20" s="438"/>
      <c r="D20" s="459"/>
      <c r="E20" s="461"/>
      <c r="F20" s="461"/>
      <c r="G20" s="461"/>
      <c r="H20" s="143" t="s">
        <v>269</v>
      </c>
      <c r="I20" s="143"/>
      <c r="J20" s="143"/>
      <c r="K20" s="143"/>
      <c r="L20" s="143"/>
      <c r="M20" s="143"/>
      <c r="N20" s="143"/>
      <c r="O20" s="143"/>
      <c r="P20" s="143"/>
      <c r="Q20" s="143"/>
      <c r="R20" s="143"/>
      <c r="S20" s="432"/>
    </row>
    <row r="21" spans="1:19" ht="18" customHeight="1">
      <c r="A21" s="475"/>
      <c r="B21" s="454"/>
      <c r="C21" s="440"/>
      <c r="D21" s="460"/>
      <c r="E21" s="462"/>
      <c r="F21" s="462"/>
      <c r="G21" s="462"/>
      <c r="H21" s="144" t="s">
        <v>217</v>
      </c>
      <c r="I21" s="145"/>
      <c r="J21" s="145"/>
      <c r="K21" s="145"/>
      <c r="L21" s="145"/>
      <c r="M21" s="145"/>
      <c r="N21" s="145"/>
      <c r="O21" s="145"/>
      <c r="P21" s="145"/>
      <c r="Q21" s="145"/>
      <c r="R21" s="145"/>
      <c r="S21" s="434"/>
    </row>
    <row r="22" spans="1:19" ht="18" customHeight="1">
      <c r="A22" s="455"/>
      <c r="B22" s="452"/>
      <c r="C22" s="438"/>
      <c r="D22" s="459"/>
      <c r="E22" s="461"/>
      <c r="F22" s="461"/>
      <c r="G22" s="461"/>
      <c r="H22" s="143" t="s">
        <v>269</v>
      </c>
      <c r="I22" s="143"/>
      <c r="J22" s="143"/>
      <c r="K22" s="143"/>
      <c r="L22" s="143"/>
      <c r="M22" s="143"/>
      <c r="N22" s="143"/>
      <c r="O22" s="143"/>
      <c r="P22" s="143"/>
      <c r="Q22" s="143"/>
      <c r="R22" s="143"/>
      <c r="S22" s="432"/>
    </row>
    <row r="23" spans="1:19" ht="18" customHeight="1">
      <c r="A23" s="475"/>
      <c r="B23" s="454"/>
      <c r="C23" s="440"/>
      <c r="D23" s="460"/>
      <c r="E23" s="462"/>
      <c r="F23" s="462"/>
      <c r="G23" s="462"/>
      <c r="H23" s="145" t="s">
        <v>217</v>
      </c>
      <c r="I23" s="145"/>
      <c r="J23" s="145"/>
      <c r="K23" s="145"/>
      <c r="L23" s="145"/>
      <c r="M23" s="145"/>
      <c r="N23" s="145"/>
      <c r="O23" s="145"/>
      <c r="P23" s="145"/>
      <c r="Q23" s="145"/>
      <c r="R23" s="145"/>
      <c r="S23" s="434"/>
    </row>
    <row r="24" spans="1:19" ht="18" customHeight="1">
      <c r="A24" s="452" t="s">
        <v>266</v>
      </c>
      <c r="B24" s="452"/>
      <c r="C24" s="438"/>
      <c r="D24" s="459"/>
      <c r="E24" s="461"/>
      <c r="F24" s="461"/>
      <c r="G24" s="461"/>
      <c r="H24" s="173" t="s">
        <v>269</v>
      </c>
      <c r="I24" s="92">
        <f>SUM(I18,I20,I22)</f>
        <v>0</v>
      </c>
      <c r="J24" s="92">
        <f t="shared" ref="J24:R25" si="6">SUM(J18,J20,J22)</f>
        <v>0</v>
      </c>
      <c r="K24" s="92">
        <f t="shared" si="6"/>
        <v>0</v>
      </c>
      <c r="L24" s="92">
        <f t="shared" si="6"/>
        <v>0</v>
      </c>
      <c r="M24" s="92">
        <f t="shared" si="6"/>
        <v>0</v>
      </c>
      <c r="N24" s="92">
        <f t="shared" si="6"/>
        <v>0</v>
      </c>
      <c r="O24" s="92">
        <f t="shared" si="6"/>
        <v>0</v>
      </c>
      <c r="P24" s="92">
        <f t="shared" si="6"/>
        <v>0</v>
      </c>
      <c r="Q24" s="92">
        <f t="shared" si="6"/>
        <v>0</v>
      </c>
      <c r="R24" s="92">
        <f t="shared" si="6"/>
        <v>0</v>
      </c>
      <c r="S24" s="432"/>
    </row>
    <row r="25" spans="1:19" ht="18" customHeight="1">
      <c r="A25" s="454"/>
      <c r="B25" s="454"/>
      <c r="C25" s="440"/>
      <c r="D25" s="460"/>
      <c r="E25" s="462"/>
      <c r="F25" s="462"/>
      <c r="G25" s="462"/>
      <c r="H25" s="175" t="s">
        <v>217</v>
      </c>
      <c r="I25" s="93">
        <f>SUM(I19,I21,I23)</f>
        <v>0</v>
      </c>
      <c r="J25" s="93">
        <f t="shared" si="6"/>
        <v>0</v>
      </c>
      <c r="K25" s="93">
        <f t="shared" si="6"/>
        <v>0</v>
      </c>
      <c r="L25" s="93">
        <f t="shared" si="6"/>
        <v>0</v>
      </c>
      <c r="M25" s="93">
        <f t="shared" si="6"/>
        <v>0</v>
      </c>
      <c r="N25" s="93">
        <f t="shared" si="6"/>
        <v>0</v>
      </c>
      <c r="O25" s="93">
        <f t="shared" si="6"/>
        <v>0</v>
      </c>
      <c r="P25" s="93">
        <f t="shared" si="6"/>
        <v>0</v>
      </c>
      <c r="Q25" s="93">
        <f t="shared" si="6"/>
        <v>0</v>
      </c>
      <c r="R25" s="93">
        <f t="shared" si="6"/>
        <v>0</v>
      </c>
      <c r="S25" s="434"/>
    </row>
    <row r="27" spans="1:19" ht="24.75" customHeight="1">
      <c r="A27" s="449" t="s">
        <v>270</v>
      </c>
      <c r="B27" s="461"/>
      <c r="C27" s="461"/>
      <c r="D27" s="476"/>
      <c r="E27" s="461"/>
      <c r="F27" s="461"/>
      <c r="G27" s="461"/>
      <c r="H27" s="173" t="s">
        <v>217</v>
      </c>
      <c r="I27" s="92">
        <f>I13+I25</f>
        <v>0</v>
      </c>
      <c r="J27" s="92">
        <f t="shared" ref="J27:R27" si="7">J13+J25</f>
        <v>0</v>
      </c>
      <c r="K27" s="92">
        <f t="shared" si="7"/>
        <v>0</v>
      </c>
      <c r="L27" s="92">
        <f t="shared" si="7"/>
        <v>0</v>
      </c>
      <c r="M27" s="92">
        <f t="shared" si="7"/>
        <v>0</v>
      </c>
      <c r="N27" s="92">
        <f t="shared" si="7"/>
        <v>0</v>
      </c>
      <c r="O27" s="92">
        <f t="shared" si="7"/>
        <v>0</v>
      </c>
      <c r="P27" s="92">
        <f t="shared" si="7"/>
        <v>0</v>
      </c>
      <c r="Q27" s="92">
        <f t="shared" si="7"/>
        <v>0</v>
      </c>
      <c r="R27" s="92">
        <f t="shared" si="7"/>
        <v>0</v>
      </c>
      <c r="S27" s="478"/>
    </row>
    <row r="28" spans="1:19" ht="24.75" customHeight="1">
      <c r="A28" s="451"/>
      <c r="B28" s="462"/>
      <c r="C28" s="462"/>
      <c r="D28" s="477"/>
      <c r="E28" s="462"/>
      <c r="F28" s="462"/>
      <c r="G28" s="462"/>
      <c r="H28" s="175" t="s">
        <v>218</v>
      </c>
      <c r="I28" s="93">
        <f>I14</f>
        <v>0</v>
      </c>
      <c r="J28" s="93">
        <f t="shared" ref="J28:R28" si="8">J14</f>
        <v>0</v>
      </c>
      <c r="K28" s="93">
        <f t="shared" si="8"/>
        <v>0</v>
      </c>
      <c r="L28" s="93">
        <f t="shared" si="8"/>
        <v>0</v>
      </c>
      <c r="M28" s="93">
        <f t="shared" si="8"/>
        <v>0</v>
      </c>
      <c r="N28" s="93">
        <f t="shared" si="8"/>
        <v>0</v>
      </c>
      <c r="O28" s="93">
        <f t="shared" si="8"/>
        <v>0</v>
      </c>
      <c r="P28" s="93">
        <f t="shared" si="8"/>
        <v>0</v>
      </c>
      <c r="Q28" s="93">
        <f t="shared" si="8"/>
        <v>0</v>
      </c>
      <c r="R28" s="93">
        <f t="shared" si="8"/>
        <v>0</v>
      </c>
      <c r="S28" s="479"/>
    </row>
    <row r="30" spans="1:19" s="86" customFormat="1" ht="17.25" customHeight="1">
      <c r="A30" s="155" t="s">
        <v>271</v>
      </c>
      <c r="B30" s="156"/>
      <c r="C30" s="156"/>
      <c r="D30" s="156"/>
      <c r="E30" s="156"/>
      <c r="F30" s="156"/>
      <c r="G30" s="156"/>
      <c r="H30" s="156"/>
      <c r="I30" s="156"/>
      <c r="J30" s="156"/>
      <c r="K30" s="156"/>
      <c r="L30" s="156"/>
      <c r="M30" s="156"/>
      <c r="N30" s="156"/>
      <c r="O30" s="156"/>
      <c r="P30" s="156"/>
      <c r="Q30" s="156"/>
      <c r="R30" s="156"/>
      <c r="S30" s="157"/>
    </row>
    <row r="31" spans="1:19" s="86" customFormat="1" ht="17.25" customHeight="1">
      <c r="A31" s="158" t="s">
        <v>272</v>
      </c>
      <c r="B31" s="159"/>
      <c r="C31" s="159"/>
      <c r="D31" s="159"/>
      <c r="E31" s="159"/>
      <c r="F31" s="159"/>
      <c r="G31" s="159"/>
      <c r="H31" s="159"/>
      <c r="I31" s="159"/>
      <c r="J31" s="159"/>
      <c r="K31" s="159"/>
      <c r="L31" s="159"/>
      <c r="M31" s="159"/>
      <c r="N31" s="159"/>
      <c r="O31" s="159"/>
      <c r="P31" s="159"/>
      <c r="Q31" s="159"/>
      <c r="R31" s="159"/>
      <c r="S31" s="160"/>
    </row>
    <row r="33" spans="1:19" ht="22.5" customHeight="1">
      <c r="A33" s="88" t="s">
        <v>273</v>
      </c>
      <c r="B33" s="89"/>
      <c r="C33" s="89"/>
      <c r="D33" s="89"/>
      <c r="E33" s="89"/>
      <c r="F33" s="89"/>
      <c r="G33" s="89"/>
      <c r="H33" s="89"/>
      <c r="I33" s="89"/>
      <c r="J33" s="89"/>
      <c r="K33" s="89"/>
      <c r="L33" s="89"/>
      <c r="M33" s="89"/>
      <c r="N33" s="89"/>
      <c r="O33" s="89"/>
      <c r="P33" s="89"/>
      <c r="Q33" s="89"/>
      <c r="R33" s="89"/>
      <c r="S33" s="90"/>
    </row>
    <row r="34" spans="1:19" s="78" customFormat="1" ht="63" customHeight="1">
      <c r="A34" s="84" t="s">
        <v>257</v>
      </c>
      <c r="B34" s="84" t="s">
        <v>258</v>
      </c>
      <c r="C34" s="84" t="s">
        <v>274</v>
      </c>
      <c r="D34" s="84" t="s">
        <v>268</v>
      </c>
      <c r="E34" s="84" t="s">
        <v>261</v>
      </c>
      <c r="F34" s="84" t="s">
        <v>275</v>
      </c>
      <c r="G34" s="132"/>
      <c r="H34" s="132"/>
      <c r="I34" s="59" t="s">
        <v>177</v>
      </c>
      <c r="J34" s="59" t="s">
        <v>178</v>
      </c>
      <c r="K34" s="59" t="s">
        <v>179</v>
      </c>
      <c r="L34" s="59" t="s">
        <v>180</v>
      </c>
      <c r="M34" s="59" t="s">
        <v>181</v>
      </c>
      <c r="N34" s="59" t="s">
        <v>182</v>
      </c>
      <c r="O34" s="59" t="s">
        <v>183</v>
      </c>
      <c r="P34" s="59" t="s">
        <v>184</v>
      </c>
      <c r="Q34" s="59" t="s">
        <v>185</v>
      </c>
      <c r="R34" s="59" t="s">
        <v>186</v>
      </c>
      <c r="S34" s="84" t="s">
        <v>264</v>
      </c>
    </row>
    <row r="35" spans="1:19" ht="23.25" customHeight="1">
      <c r="A35" s="455"/>
      <c r="B35" s="452"/>
      <c r="C35" s="438"/>
      <c r="D35" s="438"/>
      <c r="E35" s="435"/>
      <c r="F35" s="438"/>
      <c r="G35" s="443" t="s">
        <v>276</v>
      </c>
      <c r="H35" s="444"/>
      <c r="I35" s="246"/>
      <c r="J35" s="246"/>
      <c r="K35" s="246"/>
      <c r="L35" s="246"/>
      <c r="M35" s="246"/>
      <c r="N35" s="246"/>
      <c r="O35" s="246"/>
      <c r="P35" s="246"/>
      <c r="Q35" s="246"/>
      <c r="R35" s="246"/>
      <c r="S35" s="432"/>
    </row>
    <row r="36" spans="1:19" ht="23.25" customHeight="1">
      <c r="A36" s="456"/>
      <c r="B36" s="453"/>
      <c r="C36" s="439"/>
      <c r="D36" s="439"/>
      <c r="E36" s="436"/>
      <c r="F36" s="439"/>
      <c r="G36" s="441" t="s">
        <v>277</v>
      </c>
      <c r="H36" s="237" t="s">
        <v>278</v>
      </c>
      <c r="I36" s="247"/>
      <c r="J36" s="247"/>
      <c r="K36" s="247"/>
      <c r="L36" s="247"/>
      <c r="M36" s="247"/>
      <c r="N36" s="247"/>
      <c r="O36" s="247"/>
      <c r="P36" s="247"/>
      <c r="Q36" s="247"/>
      <c r="R36" s="247"/>
      <c r="S36" s="433"/>
    </row>
    <row r="37" spans="1:19" ht="23.25" customHeight="1">
      <c r="A37" s="457"/>
      <c r="B37" s="453"/>
      <c r="C37" s="439"/>
      <c r="D37" s="439"/>
      <c r="E37" s="436"/>
      <c r="F37" s="439"/>
      <c r="G37" s="442"/>
      <c r="H37" s="235" t="s">
        <v>218</v>
      </c>
      <c r="I37" s="247"/>
      <c r="J37" s="247"/>
      <c r="K37" s="247"/>
      <c r="L37" s="247"/>
      <c r="M37" s="247"/>
      <c r="N37" s="247"/>
      <c r="O37" s="247"/>
      <c r="P37" s="247"/>
      <c r="Q37" s="247"/>
      <c r="R37" s="247"/>
      <c r="S37" s="433"/>
    </row>
    <row r="38" spans="1:19" ht="23.25" customHeight="1">
      <c r="A38" s="458"/>
      <c r="B38" s="454"/>
      <c r="C38" s="440"/>
      <c r="D38" s="440"/>
      <c r="E38" s="437"/>
      <c r="F38" s="440"/>
      <c r="G38" s="145" t="s">
        <v>279</v>
      </c>
      <c r="H38" s="133"/>
      <c r="I38" s="248"/>
      <c r="J38" s="248"/>
      <c r="K38" s="248"/>
      <c r="L38" s="248"/>
      <c r="M38" s="248"/>
      <c r="N38" s="248"/>
      <c r="O38" s="248"/>
      <c r="P38" s="248"/>
      <c r="Q38" s="248"/>
      <c r="R38" s="248"/>
      <c r="S38" s="434"/>
    </row>
    <row r="39" spans="1:19" ht="23.25" customHeight="1">
      <c r="A39" s="455"/>
      <c r="B39" s="452"/>
      <c r="C39" s="438"/>
      <c r="D39" s="438"/>
      <c r="E39" s="435"/>
      <c r="F39" s="438"/>
      <c r="G39" s="443" t="s">
        <v>276</v>
      </c>
      <c r="H39" s="444"/>
      <c r="I39" s="246"/>
      <c r="J39" s="246"/>
      <c r="K39" s="246"/>
      <c r="L39" s="246"/>
      <c r="M39" s="246"/>
      <c r="N39" s="246"/>
      <c r="O39" s="246"/>
      <c r="P39" s="246"/>
      <c r="Q39" s="246"/>
      <c r="R39" s="246"/>
      <c r="S39" s="432"/>
    </row>
    <row r="40" spans="1:19" ht="23.25" customHeight="1">
      <c r="A40" s="456"/>
      <c r="B40" s="453"/>
      <c r="C40" s="439"/>
      <c r="D40" s="439"/>
      <c r="E40" s="436"/>
      <c r="F40" s="439"/>
      <c r="G40" s="441" t="s">
        <v>277</v>
      </c>
      <c r="H40" s="237" t="s">
        <v>278</v>
      </c>
      <c r="I40" s="247"/>
      <c r="J40" s="247"/>
      <c r="K40" s="247"/>
      <c r="L40" s="247"/>
      <c r="M40" s="247"/>
      <c r="N40" s="247"/>
      <c r="O40" s="247"/>
      <c r="P40" s="247"/>
      <c r="Q40" s="247"/>
      <c r="R40" s="247"/>
      <c r="S40" s="433"/>
    </row>
    <row r="41" spans="1:19" ht="23.25" customHeight="1">
      <c r="A41" s="457"/>
      <c r="B41" s="453"/>
      <c r="C41" s="439"/>
      <c r="D41" s="439"/>
      <c r="E41" s="436"/>
      <c r="F41" s="439"/>
      <c r="G41" s="442"/>
      <c r="H41" s="235" t="s">
        <v>218</v>
      </c>
      <c r="I41" s="247"/>
      <c r="J41" s="247"/>
      <c r="K41" s="247"/>
      <c r="L41" s="247"/>
      <c r="M41" s="247"/>
      <c r="N41" s="247"/>
      <c r="O41" s="247"/>
      <c r="P41" s="247"/>
      <c r="Q41" s="247"/>
      <c r="R41" s="247"/>
      <c r="S41" s="433"/>
    </row>
    <row r="42" spans="1:19" ht="23.25" customHeight="1">
      <c r="A42" s="458"/>
      <c r="B42" s="454"/>
      <c r="C42" s="440"/>
      <c r="D42" s="440"/>
      <c r="E42" s="437"/>
      <c r="F42" s="440"/>
      <c r="G42" s="145" t="s">
        <v>279</v>
      </c>
      <c r="H42" s="133"/>
      <c r="I42" s="248"/>
      <c r="J42" s="248"/>
      <c r="K42" s="248"/>
      <c r="L42" s="248"/>
      <c r="M42" s="248"/>
      <c r="N42" s="248"/>
      <c r="O42" s="248"/>
      <c r="P42" s="248"/>
      <c r="Q42" s="248"/>
      <c r="R42" s="248"/>
      <c r="S42" s="434"/>
    </row>
    <row r="43" spans="1:19" ht="23.25" customHeight="1">
      <c r="A43" s="455"/>
      <c r="B43" s="452"/>
      <c r="C43" s="438"/>
      <c r="D43" s="438"/>
      <c r="E43" s="435"/>
      <c r="F43" s="438"/>
      <c r="G43" s="443" t="s">
        <v>276</v>
      </c>
      <c r="H43" s="444"/>
      <c r="I43" s="246"/>
      <c r="J43" s="246"/>
      <c r="K43" s="246"/>
      <c r="L43" s="246"/>
      <c r="M43" s="246"/>
      <c r="N43" s="246"/>
      <c r="O43" s="246"/>
      <c r="P43" s="246"/>
      <c r="Q43" s="246"/>
      <c r="R43" s="246"/>
      <c r="S43" s="432"/>
    </row>
    <row r="44" spans="1:19" ht="23.25" customHeight="1">
      <c r="A44" s="456"/>
      <c r="B44" s="453"/>
      <c r="C44" s="439"/>
      <c r="D44" s="439"/>
      <c r="E44" s="436"/>
      <c r="F44" s="439"/>
      <c r="G44" s="441" t="s">
        <v>277</v>
      </c>
      <c r="H44" s="237" t="s">
        <v>278</v>
      </c>
      <c r="I44" s="247"/>
      <c r="J44" s="247"/>
      <c r="K44" s="247"/>
      <c r="L44" s="247"/>
      <c r="M44" s="247"/>
      <c r="N44" s="247"/>
      <c r="O44" s="247"/>
      <c r="P44" s="247"/>
      <c r="Q44" s="247"/>
      <c r="R44" s="247"/>
      <c r="S44" s="433"/>
    </row>
    <row r="45" spans="1:19" ht="23.25" customHeight="1">
      <c r="A45" s="457"/>
      <c r="B45" s="453"/>
      <c r="C45" s="439"/>
      <c r="D45" s="439"/>
      <c r="E45" s="436"/>
      <c r="F45" s="439"/>
      <c r="G45" s="442"/>
      <c r="H45" s="235" t="s">
        <v>218</v>
      </c>
      <c r="I45" s="247"/>
      <c r="J45" s="247"/>
      <c r="K45" s="247"/>
      <c r="L45" s="247"/>
      <c r="M45" s="247"/>
      <c r="N45" s="247"/>
      <c r="O45" s="247"/>
      <c r="P45" s="247"/>
      <c r="Q45" s="247"/>
      <c r="R45" s="247"/>
      <c r="S45" s="433"/>
    </row>
    <row r="46" spans="1:19" ht="23.25" customHeight="1">
      <c r="A46" s="458"/>
      <c r="B46" s="454"/>
      <c r="C46" s="440"/>
      <c r="D46" s="440"/>
      <c r="E46" s="437"/>
      <c r="F46" s="440"/>
      <c r="G46" s="145" t="s">
        <v>279</v>
      </c>
      <c r="H46" s="133"/>
      <c r="I46" s="248"/>
      <c r="J46" s="248"/>
      <c r="K46" s="248"/>
      <c r="L46" s="248"/>
      <c r="M46" s="248"/>
      <c r="N46" s="248"/>
      <c r="O46" s="248"/>
      <c r="P46" s="248"/>
      <c r="Q46" s="248"/>
      <c r="R46" s="248"/>
      <c r="S46" s="434"/>
    </row>
    <row r="47" spans="1:19" ht="23.25" customHeight="1">
      <c r="A47" s="449" t="s">
        <v>280</v>
      </c>
      <c r="B47" s="452"/>
      <c r="C47" s="438"/>
      <c r="D47" s="438"/>
      <c r="E47" s="435"/>
      <c r="F47" s="438"/>
      <c r="G47" s="447" t="s">
        <v>276</v>
      </c>
      <c r="H47" s="448"/>
      <c r="I47" s="92">
        <f>SUM(I35,I39,I43)</f>
        <v>0</v>
      </c>
      <c r="J47" s="92">
        <f t="shared" ref="J47:R50" si="9">SUM(J35,J39,J43)</f>
        <v>0</v>
      </c>
      <c r="K47" s="92">
        <f t="shared" si="9"/>
        <v>0</v>
      </c>
      <c r="L47" s="92">
        <f t="shared" si="9"/>
        <v>0</v>
      </c>
      <c r="M47" s="92">
        <f t="shared" si="9"/>
        <v>0</v>
      </c>
      <c r="N47" s="92">
        <f t="shared" si="9"/>
        <v>0</v>
      </c>
      <c r="O47" s="92">
        <f t="shared" si="9"/>
        <v>0</v>
      </c>
      <c r="P47" s="92">
        <f t="shared" si="9"/>
        <v>0</v>
      </c>
      <c r="Q47" s="92">
        <f t="shared" si="9"/>
        <v>0</v>
      </c>
      <c r="R47" s="92">
        <f t="shared" si="9"/>
        <v>0</v>
      </c>
      <c r="S47" s="432"/>
    </row>
    <row r="48" spans="1:19" ht="23.25" customHeight="1">
      <c r="A48" s="450"/>
      <c r="B48" s="453"/>
      <c r="C48" s="439"/>
      <c r="D48" s="439"/>
      <c r="E48" s="436"/>
      <c r="F48" s="439"/>
      <c r="G48" s="445" t="s">
        <v>277</v>
      </c>
      <c r="H48" s="238" t="s">
        <v>278</v>
      </c>
      <c r="I48" s="142">
        <f>SUM(I36,I40,I44)</f>
        <v>0</v>
      </c>
      <c r="J48" s="142">
        <f t="shared" si="9"/>
        <v>0</v>
      </c>
      <c r="K48" s="142">
        <f t="shared" si="9"/>
        <v>0</v>
      </c>
      <c r="L48" s="142">
        <f t="shared" si="9"/>
        <v>0</v>
      </c>
      <c r="M48" s="142">
        <f t="shared" si="9"/>
        <v>0</v>
      </c>
      <c r="N48" s="142">
        <f t="shared" si="9"/>
        <v>0</v>
      </c>
      <c r="O48" s="142">
        <f t="shared" si="9"/>
        <v>0</v>
      </c>
      <c r="P48" s="142">
        <f t="shared" si="9"/>
        <v>0</v>
      </c>
      <c r="Q48" s="142">
        <f t="shared" si="9"/>
        <v>0</v>
      </c>
      <c r="R48" s="142">
        <f t="shared" si="9"/>
        <v>0</v>
      </c>
      <c r="S48" s="433"/>
    </row>
    <row r="49" spans="1:19" ht="23.25" customHeight="1">
      <c r="A49" s="450"/>
      <c r="B49" s="453"/>
      <c r="C49" s="439"/>
      <c r="D49" s="439"/>
      <c r="E49" s="436"/>
      <c r="F49" s="439"/>
      <c r="G49" s="446"/>
      <c r="H49" s="236" t="s">
        <v>218</v>
      </c>
      <c r="I49" s="142">
        <f>SUM(I37,I41,I45)</f>
        <v>0</v>
      </c>
      <c r="J49" s="142">
        <f t="shared" si="9"/>
        <v>0</v>
      </c>
      <c r="K49" s="142">
        <f t="shared" si="9"/>
        <v>0</v>
      </c>
      <c r="L49" s="142">
        <f t="shared" si="9"/>
        <v>0</v>
      </c>
      <c r="M49" s="142">
        <f t="shared" si="9"/>
        <v>0</v>
      </c>
      <c r="N49" s="142">
        <f t="shared" si="9"/>
        <v>0</v>
      </c>
      <c r="O49" s="142">
        <f t="shared" si="9"/>
        <v>0</v>
      </c>
      <c r="P49" s="142">
        <f t="shared" si="9"/>
        <v>0</v>
      </c>
      <c r="Q49" s="142">
        <f t="shared" si="9"/>
        <v>0</v>
      </c>
      <c r="R49" s="142">
        <f t="shared" si="9"/>
        <v>0</v>
      </c>
      <c r="S49" s="433"/>
    </row>
    <row r="50" spans="1:19" ht="23.25" customHeight="1">
      <c r="A50" s="451"/>
      <c r="B50" s="454"/>
      <c r="C50" s="440"/>
      <c r="D50" s="440"/>
      <c r="E50" s="437"/>
      <c r="F50" s="440"/>
      <c r="G50" s="175" t="s">
        <v>279</v>
      </c>
      <c r="H50" s="133"/>
      <c r="I50" s="93">
        <f>SUM(I38,I42,I46)</f>
        <v>0</v>
      </c>
      <c r="J50" s="93">
        <f t="shared" si="9"/>
        <v>0</v>
      </c>
      <c r="K50" s="93">
        <f t="shared" si="9"/>
        <v>0</v>
      </c>
      <c r="L50" s="93">
        <f t="shared" si="9"/>
        <v>0</v>
      </c>
      <c r="M50" s="93">
        <f t="shared" si="9"/>
        <v>0</v>
      </c>
      <c r="N50" s="93">
        <f t="shared" si="9"/>
        <v>0</v>
      </c>
      <c r="O50" s="93">
        <f t="shared" si="9"/>
        <v>0</v>
      </c>
      <c r="P50" s="93">
        <f t="shared" si="9"/>
        <v>0</v>
      </c>
      <c r="Q50" s="93">
        <f t="shared" si="9"/>
        <v>0</v>
      </c>
      <c r="R50" s="93">
        <f t="shared" si="9"/>
        <v>0</v>
      </c>
      <c r="S50" s="434"/>
    </row>
    <row r="51" spans="1:19" ht="30.75" customHeight="1">
      <c r="H51" s="249" t="s">
        <v>281</v>
      </c>
      <c r="I51" s="245">
        <f>I49</f>
        <v>0</v>
      </c>
      <c r="J51" s="239">
        <f>I51+J49</f>
        <v>0</v>
      </c>
      <c r="K51" s="239">
        <f t="shared" ref="K51:R51" si="10">J51+K49</f>
        <v>0</v>
      </c>
      <c r="L51" s="239">
        <f t="shared" si="10"/>
        <v>0</v>
      </c>
      <c r="M51" s="239">
        <f t="shared" si="10"/>
        <v>0</v>
      </c>
      <c r="N51" s="239">
        <f t="shared" si="10"/>
        <v>0</v>
      </c>
      <c r="O51" s="239">
        <f t="shared" si="10"/>
        <v>0</v>
      </c>
      <c r="P51" s="239">
        <f t="shared" si="10"/>
        <v>0</v>
      </c>
      <c r="Q51" s="239">
        <f t="shared" si="10"/>
        <v>0</v>
      </c>
      <c r="R51" s="239">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3"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N41" sqref="N41"/>
    </sheetView>
  </sheetViews>
  <sheetFormatPr defaultRowHeight="10.5"/>
  <cols>
    <col min="1" max="1" width="46.85546875" style="128" customWidth="1"/>
    <col min="2" max="11" width="14.140625" style="119" customWidth="1"/>
    <col min="12" max="16384" width="9.140625" style="119"/>
  </cols>
  <sheetData>
    <row r="1" spans="1:11" ht="26.25" customHeight="1">
      <c r="A1" s="3" t="s">
        <v>282</v>
      </c>
      <c r="B1" s="161" t="s">
        <v>43</v>
      </c>
      <c r="C1" s="161" t="s">
        <v>44</v>
      </c>
      <c r="D1" s="161" t="s">
        <v>45</v>
      </c>
      <c r="E1" s="161" t="s">
        <v>46</v>
      </c>
      <c r="F1" s="161" t="s">
        <v>47</v>
      </c>
      <c r="G1" s="161" t="s">
        <v>48</v>
      </c>
      <c r="H1" s="161" t="s">
        <v>49</v>
      </c>
      <c r="I1" s="161" t="s">
        <v>50</v>
      </c>
      <c r="J1" s="161" t="s">
        <v>51</v>
      </c>
      <c r="K1" s="162" t="s">
        <v>52</v>
      </c>
    </row>
    <row r="2" spans="1:11" ht="26.25" customHeight="1">
      <c r="A2" s="227" t="s">
        <v>283</v>
      </c>
      <c r="B2" s="240">
        <f>'ΚΕΦΑΛΑΙΟ ΚΙΝΗΣΗΣ'!C16</f>
        <v>0</v>
      </c>
      <c r="C2" s="240">
        <f>'ΚΕΦΑΛΑΙΟ ΚΙΝΗΣΗΣ'!D16</f>
        <v>0</v>
      </c>
      <c r="D2" s="240">
        <f>'ΚΕΦΑΛΑΙΟ ΚΙΝΗΣΗΣ'!E16</f>
        <v>0</v>
      </c>
      <c r="E2" s="240">
        <f>'ΚΕΦΑΛΑΙΟ ΚΙΝΗΣΗΣ'!F16</f>
        <v>0</v>
      </c>
      <c r="F2" s="240">
        <f>'ΚΕΦΑΛΑΙΟ ΚΙΝΗΣΗΣ'!G16</f>
        <v>0</v>
      </c>
      <c r="G2" s="240">
        <f>'ΚΕΦΑΛΑΙΟ ΚΙΝΗΣΗΣ'!H16</f>
        <v>0</v>
      </c>
      <c r="H2" s="240">
        <f>'ΚΕΦΑΛΑΙΟ ΚΙΝΗΣΗΣ'!I16</f>
        <v>0</v>
      </c>
      <c r="I2" s="240">
        <f>'ΚΕΦΑΛΑΙΟ ΚΙΝΗΣΗΣ'!J16</f>
        <v>0</v>
      </c>
      <c r="J2" s="240">
        <f>'ΚΕΦΑΛΑΙΟ ΚΙΝΗΣΗΣ'!K16</f>
        <v>0</v>
      </c>
      <c r="K2" s="240">
        <f>'ΚΕΦΑΛΑΙΟ ΚΙΝΗΣΗΣ'!L16</f>
        <v>0</v>
      </c>
    </row>
    <row r="3" spans="1:11" ht="26.25" customHeight="1">
      <c r="A3" s="225" t="s">
        <v>284</v>
      </c>
      <c r="B3" s="240">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0">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0">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0">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0">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0">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0">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0">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0">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0">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25" t="s">
        <v>285</v>
      </c>
      <c r="B4" s="240">
        <f>'ΚΕΦΑΛΑΙΟ ΚΙΝΗΣΗΣ'!C27+'ΥΦΙΣΤΑΜΕΝΕΣ ΔΑΝΕΙΑΚΕΣ ΥΠΟΧΡ'!I24</f>
        <v>0</v>
      </c>
      <c r="C4" s="240">
        <f>'ΚΕΦΑΛΑΙΟ ΚΙΝΗΣΗΣ'!D27+'ΥΦΙΣΤΑΜΕΝΕΣ ΔΑΝΕΙΑΚΕΣ ΥΠΟΧΡ'!J24</f>
        <v>0</v>
      </c>
      <c r="D4" s="240">
        <f>'ΚΕΦΑΛΑΙΟ ΚΙΝΗΣΗΣ'!E27+'ΥΦΙΣΤΑΜΕΝΕΣ ΔΑΝΕΙΑΚΕΣ ΥΠΟΧΡ'!K24</f>
        <v>0</v>
      </c>
      <c r="E4" s="240">
        <f>'ΚΕΦΑΛΑΙΟ ΚΙΝΗΣΗΣ'!F27+'ΥΦΙΣΤΑΜΕΝΕΣ ΔΑΝΕΙΑΚΕΣ ΥΠΟΧΡ'!L24</f>
        <v>0</v>
      </c>
      <c r="F4" s="240">
        <f>'ΚΕΦΑΛΑΙΟ ΚΙΝΗΣΗΣ'!G27+'ΥΦΙΣΤΑΜΕΝΕΣ ΔΑΝΕΙΑΚΕΣ ΥΠΟΧΡ'!M24</f>
        <v>0</v>
      </c>
      <c r="G4" s="240">
        <f>'ΚΕΦΑΛΑΙΟ ΚΙΝΗΣΗΣ'!H27+'ΥΦΙΣΤΑΜΕΝΕΣ ΔΑΝΕΙΑΚΕΣ ΥΠΟΧΡ'!N24</f>
        <v>0</v>
      </c>
      <c r="H4" s="240">
        <f>'ΚΕΦΑΛΑΙΟ ΚΙΝΗΣΗΣ'!I27+'ΥΦΙΣΤΑΜΕΝΕΣ ΔΑΝΕΙΑΚΕΣ ΥΠΟΧΡ'!O24</f>
        <v>0</v>
      </c>
      <c r="I4" s="240">
        <f>'ΚΕΦΑΛΑΙΟ ΚΙΝΗΣΗΣ'!J27+'ΥΦΙΣΤΑΜΕΝΕΣ ΔΑΝΕΙΑΚΕΣ ΥΠΟΧΡ'!P24</f>
        <v>0</v>
      </c>
      <c r="J4" s="240">
        <f>'ΚΕΦΑΛΑΙΟ ΚΙΝΗΣΗΣ'!K27+'ΥΦΙΣΤΑΜΕΝΕΣ ΔΑΝΕΙΑΚΕΣ ΥΠΟΧΡ'!Q24</f>
        <v>0</v>
      </c>
      <c r="K4" s="240">
        <f>'ΚΕΦΑΛΑΙΟ ΚΙΝΗΣΗΣ'!L27+'ΥΦΙΣΤΑΜΕΝΕΣ ΔΑΝΕΙΑΚΕΣ ΥΠΟΧΡ'!R24</f>
        <v>0</v>
      </c>
    </row>
    <row r="5" spans="1:11" ht="26.25" customHeight="1">
      <c r="A5" s="226" t="s">
        <v>286</v>
      </c>
      <c r="B5" s="240">
        <f>SUM(B3:B4)</f>
        <v>0</v>
      </c>
      <c r="C5" s="240">
        <f t="shared" ref="C5:K5" si="0">SUM(C3:C4)</f>
        <v>0</v>
      </c>
      <c r="D5" s="240">
        <f t="shared" si="0"/>
        <v>0</v>
      </c>
      <c r="E5" s="240">
        <f t="shared" si="0"/>
        <v>0</v>
      </c>
      <c r="F5" s="240">
        <f t="shared" si="0"/>
        <v>0</v>
      </c>
      <c r="G5" s="240">
        <f t="shared" si="0"/>
        <v>0</v>
      </c>
      <c r="H5" s="240">
        <f t="shared" si="0"/>
        <v>0</v>
      </c>
      <c r="I5" s="240">
        <f t="shared" si="0"/>
        <v>0</v>
      </c>
      <c r="J5" s="240">
        <f t="shared" si="0"/>
        <v>0</v>
      </c>
      <c r="K5" s="240">
        <f t="shared" si="0"/>
        <v>0</v>
      </c>
    </row>
    <row r="6" spans="1:11" ht="26.25" customHeight="1">
      <c r="A6" s="3" t="s">
        <v>287</v>
      </c>
      <c r="B6" s="241">
        <f>SUM(B5,B2)</f>
        <v>0</v>
      </c>
      <c r="C6" s="241">
        <f t="shared" ref="C6:K6" si="1">SUM(C5,C2)</f>
        <v>0</v>
      </c>
      <c r="D6" s="241">
        <f t="shared" si="1"/>
        <v>0</v>
      </c>
      <c r="E6" s="241">
        <f t="shared" si="1"/>
        <v>0</v>
      </c>
      <c r="F6" s="241">
        <f t="shared" si="1"/>
        <v>0</v>
      </c>
      <c r="G6" s="241">
        <f t="shared" si="1"/>
        <v>0</v>
      </c>
      <c r="H6" s="241">
        <f t="shared" si="1"/>
        <v>0</v>
      </c>
      <c r="I6" s="241">
        <f t="shared" si="1"/>
        <v>0</v>
      </c>
      <c r="J6" s="241">
        <f t="shared" si="1"/>
        <v>0</v>
      </c>
      <c r="K6" s="241">
        <f t="shared" si="1"/>
        <v>0</v>
      </c>
    </row>
  </sheetData>
  <phoneticPr fontId="5" type="noConversion"/>
  <pageMargins left="0.75" right="0.75" top="1" bottom="1" header="0.5" footer="0.5"/>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28" customWidth="1"/>
    <col min="2" max="11" width="15.28515625" style="119" customWidth="1"/>
    <col min="12" max="16384" width="9.140625" style="119"/>
  </cols>
  <sheetData>
    <row r="1" spans="1:11" ht="36" customHeight="1">
      <c r="A1" s="3" t="s">
        <v>288</v>
      </c>
      <c r="B1" s="161" t="s">
        <v>43</v>
      </c>
      <c r="C1" s="161" t="s">
        <v>44</v>
      </c>
      <c r="D1" s="161" t="s">
        <v>45</v>
      </c>
      <c r="E1" s="161" t="s">
        <v>46</v>
      </c>
      <c r="F1" s="161" t="s">
        <v>47</v>
      </c>
      <c r="G1" s="161" t="s">
        <v>48</v>
      </c>
      <c r="H1" s="161" t="s">
        <v>49</v>
      </c>
      <c r="I1" s="161" t="s">
        <v>50</v>
      </c>
      <c r="J1" s="161" t="s">
        <v>51</v>
      </c>
      <c r="K1" s="162" t="s">
        <v>52</v>
      </c>
    </row>
    <row r="2" spans="1:11" ht="27" customHeight="1">
      <c r="A2" s="176" t="s">
        <v>289</v>
      </c>
      <c r="B2" s="134">
        <f>'ΥΦΙΣΤΑΜΕΝΕΣ ΔΑΝΕΙΑΚΕΣ ΥΠΟΧΡ'!I14</f>
        <v>0</v>
      </c>
      <c r="C2" s="134">
        <f>'ΥΦΙΣΤΑΜΕΝΕΣ ΔΑΝΕΙΑΚΕΣ ΥΠΟΧΡ'!J14</f>
        <v>0</v>
      </c>
      <c r="D2" s="134">
        <f>'ΥΦΙΣΤΑΜΕΝΕΣ ΔΑΝΕΙΑΚΕΣ ΥΠΟΧΡ'!K14</f>
        <v>0</v>
      </c>
      <c r="E2" s="134">
        <f>'ΥΦΙΣΤΑΜΕΝΕΣ ΔΑΝΕΙΑΚΕΣ ΥΠΟΧΡ'!L14</f>
        <v>0</v>
      </c>
      <c r="F2" s="134">
        <f>'ΥΦΙΣΤΑΜΕΝΕΣ ΔΑΝΕΙΑΚΕΣ ΥΠΟΧΡ'!M14</f>
        <v>0</v>
      </c>
      <c r="G2" s="134">
        <f>'ΥΦΙΣΤΑΜΕΝΕΣ ΔΑΝΕΙΑΚΕΣ ΥΠΟΧΡ'!N14</f>
        <v>0</v>
      </c>
      <c r="H2" s="134">
        <f>'ΥΦΙΣΤΑΜΕΝΕΣ ΔΑΝΕΙΑΚΕΣ ΥΠΟΧΡ'!O14</f>
        <v>0</v>
      </c>
      <c r="I2" s="134">
        <f>'ΥΦΙΣΤΑΜΕΝΕΣ ΔΑΝΕΙΑΚΕΣ ΥΠΟΧΡ'!P14</f>
        <v>0</v>
      </c>
      <c r="J2" s="134">
        <f>'ΥΦΙΣΤΑΜΕΝΕΣ ΔΑΝΕΙΑΚΕΣ ΥΠΟΧΡ'!Q14</f>
        <v>0</v>
      </c>
      <c r="K2" s="134">
        <f>'ΥΦΙΣΤΑΜΕΝΕΣ ΔΑΝΕΙΑΚΕΣ ΥΠΟΧΡ'!R14</f>
        <v>0</v>
      </c>
    </row>
    <row r="3" spans="1:11" ht="27" customHeight="1">
      <c r="A3" s="176" t="s">
        <v>290</v>
      </c>
      <c r="B3" s="134">
        <f>'ΜΑΚΡΟΠΡΟΘΕΣΜΟ ΔΑΝΕΙΟ '!B75</f>
        <v>0</v>
      </c>
      <c r="C3" s="134">
        <f>'ΜΑΚΡΟΠΡΟΘΕΣΜΟ ΔΑΝΕΙΟ '!C75</f>
        <v>0</v>
      </c>
      <c r="D3" s="134">
        <f>'ΜΑΚΡΟΠΡΟΘΕΣΜΟ ΔΑΝΕΙΟ '!D75</f>
        <v>0</v>
      </c>
      <c r="E3" s="134">
        <f>'ΜΑΚΡΟΠΡΟΘΕΣΜΟ ΔΑΝΕΙΟ '!E75</f>
        <v>0</v>
      </c>
      <c r="F3" s="134">
        <f>'ΜΑΚΡΟΠΡΟΘΕΣΜΟ ΔΑΝΕΙΟ '!F75</f>
        <v>0</v>
      </c>
      <c r="G3" s="134">
        <f>'ΜΑΚΡΟΠΡΟΘΕΣΜΟ ΔΑΝΕΙΟ '!G75</f>
        <v>0</v>
      </c>
      <c r="H3" s="134">
        <f>'ΜΑΚΡΟΠΡΟΘΕΣΜΟ ΔΑΝΕΙΟ '!H75</f>
        <v>0</v>
      </c>
      <c r="I3" s="134">
        <f>'ΜΑΚΡΟΠΡΟΘΕΣΜΟ ΔΑΝΕΙΟ '!I75</f>
        <v>0</v>
      </c>
      <c r="J3" s="134">
        <f>'ΜΑΚΡΟΠΡΟΘΕΣΜΟ ΔΑΝΕΙΟ '!J75</f>
        <v>0</v>
      </c>
      <c r="K3" s="134">
        <f>'ΜΑΚΡΟΠΡΟΘΕΣΜΟ ΔΑΝΕΙΟ '!K75</f>
        <v>0</v>
      </c>
    </row>
    <row r="4" spans="1:11" ht="27" customHeight="1">
      <c r="A4" s="176" t="s">
        <v>291</v>
      </c>
      <c r="B4" s="134">
        <f>'ΥΦΙΣΤΑΜΕΝΕΣ ΔΑΝΕΙΑΚΕΣ ΥΠΟΧΡ'!I13</f>
        <v>0</v>
      </c>
      <c r="C4" s="134">
        <f>'ΥΦΙΣΤΑΜΕΝΕΣ ΔΑΝΕΙΑΚΕΣ ΥΠΟΧΡ'!J13</f>
        <v>0</v>
      </c>
      <c r="D4" s="134">
        <f>'ΥΦΙΣΤΑΜΕΝΕΣ ΔΑΝΕΙΑΚΕΣ ΥΠΟΧΡ'!K13</f>
        <v>0</v>
      </c>
      <c r="E4" s="134">
        <f>'ΥΦΙΣΤΑΜΕΝΕΣ ΔΑΝΕΙΑΚΕΣ ΥΠΟΧΡ'!L13</f>
        <v>0</v>
      </c>
      <c r="F4" s="134">
        <f>'ΥΦΙΣΤΑΜΕΝΕΣ ΔΑΝΕΙΑΚΕΣ ΥΠΟΧΡ'!M13</f>
        <v>0</v>
      </c>
      <c r="G4" s="134">
        <f>'ΥΦΙΣΤΑΜΕΝΕΣ ΔΑΝΕΙΑΚΕΣ ΥΠΟΧΡ'!N13</f>
        <v>0</v>
      </c>
      <c r="H4" s="134">
        <f>'ΥΦΙΣΤΑΜΕΝΕΣ ΔΑΝΕΙΑΚΕΣ ΥΠΟΧΡ'!O13</f>
        <v>0</v>
      </c>
      <c r="I4" s="134">
        <f>'ΥΦΙΣΤΑΜΕΝΕΣ ΔΑΝΕΙΑΚΕΣ ΥΠΟΧΡ'!P13</f>
        <v>0</v>
      </c>
      <c r="J4" s="134">
        <f>'ΥΦΙΣΤΑΜΕΝΕΣ ΔΑΝΕΙΑΚΕΣ ΥΠΟΧΡ'!Q13</f>
        <v>0</v>
      </c>
      <c r="K4" s="134">
        <f>'ΥΦΙΣΤΑΜΕΝΕΣ ΔΑΝΕΙΑΚΕΣ ΥΠΟΧΡ'!R13</f>
        <v>0</v>
      </c>
    </row>
    <row r="5" spans="1:11" ht="27" customHeight="1">
      <c r="A5" s="176" t="s">
        <v>292</v>
      </c>
      <c r="B5" s="134">
        <f>'ΜΑΚΡΟΠΡΟΘΕΣΜΟ ΔΑΝΕΙΟ '!B74</f>
        <v>0</v>
      </c>
      <c r="C5" s="134">
        <f>'ΜΑΚΡΟΠΡΟΘΕΣΜΟ ΔΑΝΕΙΟ '!C74</f>
        <v>0</v>
      </c>
      <c r="D5" s="134">
        <f>'ΜΑΚΡΟΠΡΟΘΕΣΜΟ ΔΑΝΕΙΟ '!D74</f>
        <v>0</v>
      </c>
      <c r="E5" s="134">
        <f>'ΜΑΚΡΟΠΡΟΘΕΣΜΟ ΔΑΝΕΙΟ '!E74</f>
        <v>0</v>
      </c>
      <c r="F5" s="134">
        <f>'ΜΑΚΡΟΠΡΟΘΕΣΜΟ ΔΑΝΕΙΟ '!F74</f>
        <v>0</v>
      </c>
      <c r="G5" s="134">
        <f>'ΜΑΚΡΟΠΡΟΘΕΣΜΟ ΔΑΝΕΙΟ '!G74</f>
        <v>0</v>
      </c>
      <c r="H5" s="134">
        <f>'ΜΑΚΡΟΠΡΟΘΕΣΜΟ ΔΑΝΕΙΟ '!H74</f>
        <v>0</v>
      </c>
      <c r="I5" s="134">
        <f>'ΜΑΚΡΟΠΡΟΘΕΣΜΟ ΔΑΝΕΙΟ '!I74</f>
        <v>0</v>
      </c>
      <c r="J5" s="134">
        <f>'ΜΑΚΡΟΠΡΟΘΕΣΜΟ ΔΑΝΕΙΟ '!J74</f>
        <v>0</v>
      </c>
      <c r="K5" s="134">
        <f>'ΜΑΚΡΟΠΡΟΘΕΣΜΟ ΔΑΝΕΙΟ '!K74</f>
        <v>0</v>
      </c>
    </row>
    <row r="6" spans="1:11" ht="27" customHeight="1">
      <c r="A6" s="176" t="s">
        <v>293</v>
      </c>
      <c r="B6" s="134">
        <f>'ΚΕΦΑΛΑΙΟ ΚΙΝΗΣΗΣ'!C29</f>
        <v>0</v>
      </c>
      <c r="C6" s="134">
        <f>'ΚΕΦΑΛΑΙΟ ΚΙΝΗΣΗΣ'!D29</f>
        <v>0</v>
      </c>
      <c r="D6" s="134">
        <f>'ΚΕΦΑΛΑΙΟ ΚΙΝΗΣΗΣ'!E29</f>
        <v>0</v>
      </c>
      <c r="E6" s="134">
        <f>'ΚΕΦΑΛΑΙΟ ΚΙΝΗΣΗΣ'!F29</f>
        <v>0</v>
      </c>
      <c r="F6" s="134">
        <f>'ΚΕΦΑΛΑΙΟ ΚΙΝΗΣΗΣ'!G29</f>
        <v>0</v>
      </c>
      <c r="G6" s="134">
        <f>'ΚΕΦΑΛΑΙΟ ΚΙΝΗΣΗΣ'!H29</f>
        <v>0</v>
      </c>
      <c r="H6" s="134">
        <f>'ΚΕΦΑΛΑΙΟ ΚΙΝΗΣΗΣ'!I29</f>
        <v>0</v>
      </c>
      <c r="I6" s="134">
        <f>'ΚΕΦΑΛΑΙΟ ΚΙΝΗΣΗΣ'!J29</f>
        <v>0</v>
      </c>
      <c r="J6" s="134">
        <f>'ΚΕΦΑΛΑΙΟ ΚΙΝΗΣΗΣ'!K29</f>
        <v>0</v>
      </c>
      <c r="K6" s="134">
        <f>'ΚΕΦΑΛΑΙΟ ΚΙΝΗΣΗΣ'!L29</f>
        <v>0</v>
      </c>
    </row>
    <row r="7" spans="1:11" ht="27" customHeight="1">
      <c r="A7" s="176" t="s">
        <v>294</v>
      </c>
      <c r="B7" s="228">
        <f>'ΚΕΦΑΛΑΙΟ ΚΙΝΗΣΗΣ'!C27</f>
        <v>0</v>
      </c>
      <c r="C7" s="178">
        <f>'ΚΕΦΑΛΑΙΟ ΚΙΝΗΣΗΣ'!D27-'ΚΕΦΑΛΑΙΟ ΚΙΝΗΣΗΣ'!C27</f>
        <v>0</v>
      </c>
      <c r="D7" s="178">
        <f>'ΚΕΦΑΛΑΙΟ ΚΙΝΗΣΗΣ'!E27-'ΚΕΦΑΛΑΙΟ ΚΙΝΗΣΗΣ'!D27</f>
        <v>0</v>
      </c>
      <c r="E7" s="178">
        <f>'ΚΕΦΑΛΑΙΟ ΚΙΝΗΣΗΣ'!F27-'ΚΕΦΑΛΑΙΟ ΚΙΝΗΣΗΣ'!E27</f>
        <v>0</v>
      </c>
      <c r="F7" s="178">
        <f>'ΚΕΦΑΛΑΙΟ ΚΙΝΗΣΗΣ'!G27-'ΚΕΦΑΛΑΙΟ ΚΙΝΗΣΗΣ'!F27</f>
        <v>0</v>
      </c>
      <c r="G7" s="178">
        <f>'ΚΕΦΑΛΑΙΟ ΚΙΝΗΣΗΣ'!H27-'ΚΕΦΑΛΑΙΟ ΚΙΝΗΣΗΣ'!G27</f>
        <v>0</v>
      </c>
      <c r="H7" s="178">
        <f>'ΚΕΦΑΛΑΙΟ ΚΙΝΗΣΗΣ'!I27-'ΚΕΦΑΛΑΙΟ ΚΙΝΗΣΗΣ'!H27</f>
        <v>0</v>
      </c>
      <c r="I7" s="178">
        <f>'ΚΕΦΑΛΑΙΟ ΚΙΝΗΣΗΣ'!J27-'ΚΕΦΑΛΑΙΟ ΚΙΝΗΣΗΣ'!I27</f>
        <v>0</v>
      </c>
      <c r="J7" s="178">
        <f>'ΚΕΦΑΛΑΙΟ ΚΙΝΗΣΗΣ'!K27-'ΚΕΦΑΛΑΙΟ ΚΙΝΗΣΗΣ'!J27</f>
        <v>0</v>
      </c>
      <c r="K7" s="178">
        <f>'ΚΕΦΑΛΑΙΟ ΚΙΝΗΣΗΣ'!L27-'ΚΕΦΑΛΑΙΟ ΚΙΝΗΣΗΣ'!K27</f>
        <v>0</v>
      </c>
    </row>
    <row r="8" spans="1:11" ht="27" customHeight="1">
      <c r="A8" s="176" t="s">
        <v>295</v>
      </c>
      <c r="B8" s="134">
        <f>'ΥΦΙΣΤΑΜΕΝΕΣ ΔΑΝΕΙΑΚΕΣ ΥΠΟΧΡ'!I47</f>
        <v>0</v>
      </c>
      <c r="C8" s="134">
        <f>'ΥΦΙΣΤΑΜΕΝΕΣ ΔΑΝΕΙΑΚΕΣ ΥΠΟΧΡ'!J47</f>
        <v>0</v>
      </c>
      <c r="D8" s="134">
        <f>'ΥΦΙΣΤΑΜΕΝΕΣ ΔΑΝΕΙΑΚΕΣ ΥΠΟΧΡ'!K47</f>
        <v>0</v>
      </c>
      <c r="E8" s="134">
        <f>'ΥΦΙΣΤΑΜΕΝΕΣ ΔΑΝΕΙΑΚΕΣ ΥΠΟΧΡ'!L47</f>
        <v>0</v>
      </c>
      <c r="F8" s="134">
        <f>'ΥΦΙΣΤΑΜΕΝΕΣ ΔΑΝΕΙΑΚΕΣ ΥΠΟΧΡ'!M47</f>
        <v>0</v>
      </c>
      <c r="G8" s="134">
        <f>'ΥΦΙΣΤΑΜΕΝΕΣ ΔΑΝΕΙΑΚΕΣ ΥΠΟΧΡ'!N47</f>
        <v>0</v>
      </c>
      <c r="H8" s="134">
        <f>'ΥΦΙΣΤΑΜΕΝΕΣ ΔΑΝΕΙΑΚΕΣ ΥΠΟΧΡ'!O47</f>
        <v>0</v>
      </c>
      <c r="I8" s="134">
        <f>'ΥΦΙΣΤΑΜΕΝΕΣ ΔΑΝΕΙΑΚΕΣ ΥΠΟΧΡ'!P47</f>
        <v>0</v>
      </c>
      <c r="J8" s="134">
        <f>'ΥΦΙΣΤΑΜΕΝΕΣ ΔΑΝΕΙΑΚΕΣ ΥΠΟΧΡ'!Q47</f>
        <v>0</v>
      </c>
      <c r="K8" s="134">
        <f>'ΥΦΙΣΤΑΜΕΝΕΣ ΔΑΝΕΙΑΚΕΣ ΥΠΟΧΡ'!R47</f>
        <v>0</v>
      </c>
    </row>
    <row r="9" spans="1:11" ht="27" customHeight="1">
      <c r="A9" s="176" t="s">
        <v>296</v>
      </c>
      <c r="B9" s="134">
        <f>'LEASING ΕΠΕΝΔΥΤΙΚΟΥ ΣΧΕΔΙΟΥ'!D9</f>
        <v>0</v>
      </c>
      <c r="C9" s="134">
        <f>'LEASING ΕΠΕΝΔΥΤΙΚΟΥ ΣΧΕΔΙΟΥ'!E9</f>
        <v>0</v>
      </c>
      <c r="D9" s="134">
        <f>'LEASING ΕΠΕΝΔΥΤΙΚΟΥ ΣΧΕΔΙΟΥ'!F9</f>
        <v>0</v>
      </c>
      <c r="E9" s="134">
        <f>'LEASING ΕΠΕΝΔΥΤΙΚΟΥ ΣΧΕΔΙΟΥ'!G9</f>
        <v>0</v>
      </c>
      <c r="F9" s="134">
        <f>'LEASING ΕΠΕΝΔΥΤΙΚΟΥ ΣΧΕΔΙΟΥ'!H9</f>
        <v>0</v>
      </c>
      <c r="G9" s="134">
        <f>'LEASING ΕΠΕΝΔΥΤΙΚΟΥ ΣΧΕΔΙΟΥ'!I9</f>
        <v>0</v>
      </c>
      <c r="H9" s="134">
        <f>'LEASING ΕΠΕΝΔΥΤΙΚΟΥ ΣΧΕΔΙΟΥ'!J9</f>
        <v>0</v>
      </c>
      <c r="I9" s="134">
        <f>'LEASING ΕΠΕΝΔΥΤΙΚΟΥ ΣΧΕΔΙΟΥ'!K9</f>
        <v>0</v>
      </c>
      <c r="J9" s="134">
        <f>'LEASING ΕΠΕΝΔΥΤΙΚΟΥ ΣΧΕΔΙΟΥ'!L9</f>
        <v>0</v>
      </c>
      <c r="K9" s="134">
        <f>'LEASING ΕΠΕΝΔΥΤΙΚΟΥ ΣΧΕΔΙΟΥ'!M9</f>
        <v>0</v>
      </c>
    </row>
    <row r="10" spans="1:11" ht="27" customHeight="1">
      <c r="A10" s="102" t="s">
        <v>297</v>
      </c>
      <c r="B10" s="127">
        <f>SUM(B2:B9)</f>
        <v>0</v>
      </c>
      <c r="C10" s="127">
        <f t="shared" ref="C10:K10" si="0">SUM(C2:C9)</f>
        <v>0</v>
      </c>
      <c r="D10" s="127">
        <f t="shared" si="0"/>
        <v>0</v>
      </c>
      <c r="E10" s="127">
        <f t="shared" si="0"/>
        <v>0</v>
      </c>
      <c r="F10" s="127">
        <f t="shared" si="0"/>
        <v>0</v>
      </c>
      <c r="G10" s="127">
        <f t="shared" si="0"/>
        <v>0</v>
      </c>
      <c r="H10" s="127">
        <f t="shared" si="0"/>
        <v>0</v>
      </c>
      <c r="I10" s="127">
        <f t="shared" si="0"/>
        <v>0</v>
      </c>
      <c r="J10" s="127">
        <f t="shared" si="0"/>
        <v>0</v>
      </c>
      <c r="K10" s="127">
        <f t="shared" si="0"/>
        <v>0</v>
      </c>
    </row>
    <row r="13" spans="1:11" ht="33.75" customHeight="1">
      <c r="A13" s="232" t="s">
        <v>298</v>
      </c>
      <c r="B13" s="231"/>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0"/>
  <sheetViews>
    <sheetView zoomScale="90" zoomScaleNormal="90" workbookViewId="0">
      <selection activeCell="C5" sqref="C5"/>
    </sheetView>
  </sheetViews>
  <sheetFormatPr defaultRowHeight="12.75"/>
  <cols>
    <col min="1" max="1" width="48.42578125" style="86" customWidth="1"/>
    <col min="2" max="2" width="13" style="12" customWidth="1"/>
    <col min="3" max="3" width="13.5703125" style="168" customWidth="1"/>
    <col min="4" max="13" width="12.140625" style="86" customWidth="1"/>
    <col min="14" max="14" width="3.28515625" style="86" customWidth="1"/>
    <col min="15" max="16384" width="9.140625" style="86"/>
  </cols>
  <sheetData>
    <row r="1" spans="1:13" ht="46.5" customHeight="1">
      <c r="A1" s="2"/>
      <c r="B1" s="1" t="s">
        <v>299</v>
      </c>
      <c r="C1" s="1" t="s">
        <v>300</v>
      </c>
      <c r="D1" s="161" t="s">
        <v>177</v>
      </c>
      <c r="E1" s="161" t="s">
        <v>178</v>
      </c>
      <c r="F1" s="161" t="s">
        <v>179</v>
      </c>
      <c r="G1" s="161" t="s">
        <v>180</v>
      </c>
      <c r="H1" s="161" t="s">
        <v>181</v>
      </c>
      <c r="I1" s="161" t="s">
        <v>182</v>
      </c>
      <c r="J1" s="161" t="s">
        <v>183</v>
      </c>
      <c r="K1" s="161" t="s">
        <v>184</v>
      </c>
      <c r="L1" s="161" t="s">
        <v>185</v>
      </c>
      <c r="M1" s="162" t="s">
        <v>186</v>
      </c>
    </row>
    <row r="2" spans="1:13" ht="26.25" customHeight="1">
      <c r="A2" s="163" t="s">
        <v>301</v>
      </c>
      <c r="B2" s="7"/>
      <c r="C2" s="97"/>
      <c r="D2" s="97">
        <v>1</v>
      </c>
      <c r="E2" s="97">
        <v>2</v>
      </c>
      <c r="F2" s="97">
        <v>3</v>
      </c>
      <c r="G2" s="97">
        <v>4</v>
      </c>
      <c r="H2" s="97">
        <v>5</v>
      </c>
      <c r="I2" s="97">
        <v>6</v>
      </c>
      <c r="J2" s="97">
        <v>7</v>
      </c>
      <c r="K2" s="97">
        <v>8</v>
      </c>
      <c r="L2" s="97">
        <v>9</v>
      </c>
      <c r="M2" s="97">
        <v>10</v>
      </c>
    </row>
    <row r="3" spans="1:13" ht="24.95" customHeight="1">
      <c r="A3" s="306" t="s">
        <v>302</v>
      </c>
      <c r="B3" s="307"/>
      <c r="C3" s="308"/>
      <c r="D3" s="308"/>
      <c r="E3" s="308"/>
      <c r="F3" s="308"/>
      <c r="G3" s="308"/>
      <c r="H3" s="308"/>
      <c r="I3" s="308"/>
      <c r="J3" s="308"/>
      <c r="K3" s="308"/>
      <c r="L3" s="308"/>
      <c r="M3" s="308"/>
    </row>
    <row r="4" spans="1:13" ht="18" customHeight="1">
      <c r="A4" s="4" t="s">
        <v>14</v>
      </c>
      <c r="B4" s="8">
        <v>0</v>
      </c>
      <c r="C4" s="98"/>
      <c r="D4" s="15">
        <f>$C4*$B4</f>
        <v>0</v>
      </c>
      <c r="E4" s="15">
        <f>IF(($C4*$B4*E$2)&lt;=$B4,$C4*$B4,0)</f>
        <v>0</v>
      </c>
      <c r="F4" s="15">
        <f t="shared" ref="F4:M15" si="0">IF(($C4*$B4*F$2)&lt;=$B4,$C4*$B4,0)</f>
        <v>0</v>
      </c>
      <c r="G4" s="15">
        <f t="shared" si="0"/>
        <v>0</v>
      </c>
      <c r="H4" s="15">
        <f t="shared" si="0"/>
        <v>0</v>
      </c>
      <c r="I4" s="15">
        <f t="shared" si="0"/>
        <v>0</v>
      </c>
      <c r="J4" s="15">
        <f t="shared" si="0"/>
        <v>0</v>
      </c>
      <c r="K4" s="15">
        <f t="shared" si="0"/>
        <v>0</v>
      </c>
      <c r="L4" s="15">
        <f t="shared" si="0"/>
        <v>0</v>
      </c>
      <c r="M4" s="15">
        <f t="shared" si="0"/>
        <v>0</v>
      </c>
    </row>
    <row r="5" spans="1:13" ht="21.75" customHeight="1">
      <c r="A5" s="4" t="s">
        <v>303</v>
      </c>
      <c r="B5" s="8">
        <f>ΚΟΣΤΟΣ!D12</f>
        <v>0</v>
      </c>
      <c r="C5" s="98"/>
      <c r="D5" s="15">
        <f t="shared" ref="D5:D15" si="1">$C5*$B5</f>
        <v>0</v>
      </c>
      <c r="E5" s="15">
        <f t="shared" ref="E5:E15" si="2">IF(($C5*$B5*E$2)&lt;=$B5,$C5*$B5,0)</f>
        <v>0</v>
      </c>
      <c r="F5" s="15">
        <f t="shared" si="0"/>
        <v>0</v>
      </c>
      <c r="G5" s="15">
        <f t="shared" si="0"/>
        <v>0</v>
      </c>
      <c r="H5" s="15">
        <f t="shared" si="0"/>
        <v>0</v>
      </c>
      <c r="I5" s="15">
        <f t="shared" si="0"/>
        <v>0</v>
      </c>
      <c r="J5" s="15">
        <f t="shared" si="0"/>
        <v>0</v>
      </c>
      <c r="K5" s="15">
        <f t="shared" si="0"/>
        <v>0</v>
      </c>
      <c r="L5" s="15">
        <f t="shared" si="0"/>
        <v>0</v>
      </c>
      <c r="M5" s="15">
        <f t="shared" si="0"/>
        <v>0</v>
      </c>
    </row>
    <row r="6" spans="1:13" ht="17.25" customHeight="1">
      <c r="A6" s="4" t="s">
        <v>304</v>
      </c>
      <c r="B6" s="8">
        <f>ΚΟΣΤΟΣ!D15</f>
        <v>0</v>
      </c>
      <c r="C6" s="98"/>
      <c r="D6" s="15">
        <f t="shared" si="1"/>
        <v>0</v>
      </c>
      <c r="E6" s="15">
        <f t="shared" si="2"/>
        <v>0</v>
      </c>
      <c r="F6" s="15">
        <f t="shared" si="0"/>
        <v>0</v>
      </c>
      <c r="G6" s="15">
        <f t="shared" si="0"/>
        <v>0</v>
      </c>
      <c r="H6" s="15">
        <f t="shared" si="0"/>
        <v>0</v>
      </c>
      <c r="I6" s="15">
        <f t="shared" si="0"/>
        <v>0</v>
      </c>
      <c r="J6" s="15">
        <f t="shared" si="0"/>
        <v>0</v>
      </c>
      <c r="K6" s="15">
        <f t="shared" si="0"/>
        <v>0</v>
      </c>
      <c r="L6" s="15">
        <f t="shared" si="0"/>
        <v>0</v>
      </c>
      <c r="M6" s="15">
        <f t="shared" si="0"/>
        <v>0</v>
      </c>
    </row>
    <row r="7" spans="1:13" ht="17.25" customHeight="1">
      <c r="A7" s="4" t="s">
        <v>24</v>
      </c>
      <c r="B7" s="8">
        <v>0</v>
      </c>
      <c r="C7" s="98"/>
      <c r="D7" s="15">
        <f t="shared" si="1"/>
        <v>0</v>
      </c>
      <c r="E7" s="15">
        <f t="shared" si="2"/>
        <v>0</v>
      </c>
      <c r="F7" s="15">
        <f t="shared" si="0"/>
        <v>0</v>
      </c>
      <c r="G7" s="15">
        <f t="shared" si="0"/>
        <v>0</v>
      </c>
      <c r="H7" s="15">
        <f t="shared" si="0"/>
        <v>0</v>
      </c>
      <c r="I7" s="15">
        <f t="shared" si="0"/>
        <v>0</v>
      </c>
      <c r="J7" s="15">
        <f t="shared" si="0"/>
        <v>0</v>
      </c>
      <c r="K7" s="15">
        <f t="shared" si="0"/>
        <v>0</v>
      </c>
      <c r="L7" s="15">
        <f t="shared" si="0"/>
        <v>0</v>
      </c>
      <c r="M7" s="15">
        <f t="shared" si="0"/>
        <v>0</v>
      </c>
    </row>
    <row r="8" spans="1:13" ht="17.25" customHeight="1">
      <c r="A8" s="4" t="s">
        <v>26</v>
      </c>
      <c r="B8" s="8">
        <f>ΚΟΣΤΟΣ!D18</f>
        <v>0</v>
      </c>
      <c r="C8" s="98"/>
      <c r="D8" s="15">
        <f t="shared" si="1"/>
        <v>0</v>
      </c>
      <c r="E8" s="15">
        <f t="shared" si="2"/>
        <v>0</v>
      </c>
      <c r="F8" s="15">
        <f t="shared" si="0"/>
        <v>0</v>
      </c>
      <c r="G8" s="15">
        <f t="shared" si="0"/>
        <v>0</v>
      </c>
      <c r="H8" s="15">
        <f t="shared" si="0"/>
        <v>0</v>
      </c>
      <c r="I8" s="15">
        <f t="shared" si="0"/>
        <v>0</v>
      </c>
      <c r="J8" s="15">
        <f t="shared" si="0"/>
        <v>0</v>
      </c>
      <c r="K8" s="15">
        <f t="shared" si="0"/>
        <v>0</v>
      </c>
      <c r="L8" s="15">
        <f t="shared" si="0"/>
        <v>0</v>
      </c>
      <c r="M8" s="15">
        <f t="shared" si="0"/>
        <v>0</v>
      </c>
    </row>
    <row r="9" spans="1:13" ht="17.25" customHeight="1">
      <c r="A9" s="4" t="s">
        <v>29</v>
      </c>
      <c r="B9" s="8">
        <f>ΚΟΣΤΟΣ!D20</f>
        <v>0</v>
      </c>
      <c r="C9" s="98"/>
      <c r="D9" s="15">
        <f t="shared" si="1"/>
        <v>0</v>
      </c>
      <c r="E9" s="15">
        <f t="shared" si="2"/>
        <v>0</v>
      </c>
      <c r="F9" s="15">
        <f t="shared" si="0"/>
        <v>0</v>
      </c>
      <c r="G9" s="15">
        <f t="shared" si="0"/>
        <v>0</v>
      </c>
      <c r="H9" s="15">
        <f t="shared" si="0"/>
        <v>0</v>
      </c>
      <c r="I9" s="15">
        <f t="shared" si="0"/>
        <v>0</v>
      </c>
      <c r="J9" s="15">
        <f t="shared" si="0"/>
        <v>0</v>
      </c>
      <c r="K9" s="15">
        <f t="shared" si="0"/>
        <v>0</v>
      </c>
      <c r="L9" s="15">
        <f t="shared" si="0"/>
        <v>0</v>
      </c>
      <c r="M9" s="15">
        <f t="shared" si="0"/>
        <v>0</v>
      </c>
    </row>
    <row r="10" spans="1:13" ht="20.25" customHeight="1">
      <c r="A10" s="4" t="s">
        <v>31</v>
      </c>
      <c r="B10" s="8">
        <f>ΚΟΣΤΟΣ!D21</f>
        <v>0</v>
      </c>
      <c r="C10" s="98"/>
      <c r="D10" s="15">
        <f t="shared" si="1"/>
        <v>0</v>
      </c>
      <c r="E10" s="15">
        <f t="shared" si="2"/>
        <v>0</v>
      </c>
      <c r="F10" s="15">
        <f t="shared" si="0"/>
        <v>0</v>
      </c>
      <c r="G10" s="15">
        <f t="shared" si="0"/>
        <v>0</v>
      </c>
      <c r="H10" s="15">
        <f t="shared" si="0"/>
        <v>0</v>
      </c>
      <c r="I10" s="15">
        <f t="shared" si="0"/>
        <v>0</v>
      </c>
      <c r="J10" s="15">
        <f t="shared" si="0"/>
        <v>0</v>
      </c>
      <c r="K10" s="15">
        <f t="shared" si="0"/>
        <v>0</v>
      </c>
      <c r="L10" s="15">
        <f t="shared" si="0"/>
        <v>0</v>
      </c>
      <c r="M10" s="15">
        <f t="shared" si="0"/>
        <v>0</v>
      </c>
    </row>
    <row r="11" spans="1:13" ht="21.75" customHeight="1">
      <c r="A11" s="4" t="s">
        <v>34</v>
      </c>
      <c r="B11" s="8">
        <f>ΚΟΣΤΟΣ!D23</f>
        <v>0</v>
      </c>
      <c r="C11" s="98"/>
      <c r="D11" s="15">
        <f t="shared" si="1"/>
        <v>0</v>
      </c>
      <c r="E11" s="15">
        <f t="shared" si="2"/>
        <v>0</v>
      </c>
      <c r="F11" s="15">
        <f t="shared" si="0"/>
        <v>0</v>
      </c>
      <c r="G11" s="15">
        <f t="shared" si="0"/>
        <v>0</v>
      </c>
      <c r="H11" s="15">
        <f t="shared" si="0"/>
        <v>0</v>
      </c>
      <c r="I11" s="15">
        <f t="shared" si="0"/>
        <v>0</v>
      </c>
      <c r="J11" s="15">
        <f t="shared" si="0"/>
        <v>0</v>
      </c>
      <c r="K11" s="15">
        <f t="shared" si="0"/>
        <v>0</v>
      </c>
      <c r="L11" s="15">
        <f t="shared" si="0"/>
        <v>0</v>
      </c>
      <c r="M11" s="15">
        <f t="shared" si="0"/>
        <v>0</v>
      </c>
    </row>
    <row r="12" spans="1:13" ht="24.95" customHeight="1">
      <c r="A12" s="309" t="s">
        <v>305</v>
      </c>
      <c r="B12" s="312"/>
      <c r="C12" s="310"/>
      <c r="D12" s="311"/>
      <c r="E12" s="311"/>
      <c r="F12" s="311"/>
      <c r="G12" s="311"/>
      <c r="H12" s="311"/>
      <c r="I12" s="311"/>
      <c r="J12" s="311"/>
      <c r="K12" s="311"/>
      <c r="L12" s="311"/>
      <c r="M12" s="311"/>
    </row>
    <row r="13" spans="1:13" ht="21.75" customHeight="1">
      <c r="A13" s="5" t="s">
        <v>306</v>
      </c>
      <c r="B13" s="8">
        <v>0</v>
      </c>
      <c r="C13" s="98"/>
      <c r="D13" s="15">
        <f t="shared" si="1"/>
        <v>0</v>
      </c>
      <c r="E13" s="15">
        <f t="shared" si="2"/>
        <v>0</v>
      </c>
      <c r="F13" s="15">
        <f t="shared" si="0"/>
        <v>0</v>
      </c>
      <c r="G13" s="15">
        <f t="shared" si="0"/>
        <v>0</v>
      </c>
      <c r="H13" s="15">
        <f t="shared" si="0"/>
        <v>0</v>
      </c>
      <c r="I13" s="15">
        <f t="shared" si="0"/>
        <v>0</v>
      </c>
      <c r="J13" s="15">
        <f t="shared" si="0"/>
        <v>0</v>
      </c>
      <c r="K13" s="15">
        <f t="shared" si="0"/>
        <v>0</v>
      </c>
      <c r="L13" s="15">
        <f t="shared" si="0"/>
        <v>0</v>
      </c>
      <c r="M13" s="15">
        <f t="shared" si="0"/>
        <v>0</v>
      </c>
    </row>
    <row r="14" spans="1:13" ht="21.75" customHeight="1">
      <c r="A14" s="5" t="s">
        <v>307</v>
      </c>
      <c r="B14" s="8">
        <f>ΚΟΣΤΟΣ!D32</f>
        <v>0</v>
      </c>
      <c r="C14" s="98"/>
      <c r="D14" s="15">
        <f t="shared" si="1"/>
        <v>0</v>
      </c>
      <c r="E14" s="15">
        <f t="shared" si="2"/>
        <v>0</v>
      </c>
      <c r="F14" s="15">
        <f t="shared" si="0"/>
        <v>0</v>
      </c>
      <c r="G14" s="15">
        <f t="shared" si="0"/>
        <v>0</v>
      </c>
      <c r="H14" s="15">
        <f t="shared" si="0"/>
        <v>0</v>
      </c>
      <c r="I14" s="15">
        <f t="shared" si="0"/>
        <v>0</v>
      </c>
      <c r="J14" s="15">
        <f t="shared" si="0"/>
        <v>0</v>
      </c>
      <c r="K14" s="15">
        <f t="shared" si="0"/>
        <v>0</v>
      </c>
      <c r="L14" s="15">
        <f t="shared" si="0"/>
        <v>0</v>
      </c>
      <c r="M14" s="15">
        <f t="shared" si="0"/>
        <v>0</v>
      </c>
    </row>
    <row r="15" spans="1:13" ht="21.75" customHeight="1">
      <c r="A15" s="5" t="s">
        <v>308</v>
      </c>
      <c r="B15" s="8">
        <f>ΚΟΣΤΟΣ!D33</f>
        <v>0</v>
      </c>
      <c r="C15" s="98"/>
      <c r="D15" s="15">
        <f t="shared" si="1"/>
        <v>0</v>
      </c>
      <c r="E15" s="15">
        <f t="shared" si="2"/>
        <v>0</v>
      </c>
      <c r="F15" s="15">
        <f t="shared" si="0"/>
        <v>0</v>
      </c>
      <c r="G15" s="15">
        <f t="shared" si="0"/>
        <v>0</v>
      </c>
      <c r="H15" s="15">
        <f t="shared" si="0"/>
        <v>0</v>
      </c>
      <c r="I15" s="15">
        <f t="shared" si="0"/>
        <v>0</v>
      </c>
      <c r="J15" s="15">
        <f t="shared" si="0"/>
        <v>0</v>
      </c>
      <c r="K15" s="15">
        <f t="shared" si="0"/>
        <v>0</v>
      </c>
      <c r="L15" s="15">
        <f t="shared" si="0"/>
        <v>0</v>
      </c>
      <c r="M15" s="15">
        <f t="shared" si="0"/>
        <v>0</v>
      </c>
    </row>
    <row r="16" spans="1:13" ht="21" customHeight="1">
      <c r="A16" s="6" t="s">
        <v>309</v>
      </c>
      <c r="B16" s="14">
        <f>B4+B5+B6+B7+B8+B9+B10+B11+B13+B14+B15</f>
        <v>0</v>
      </c>
      <c r="C16" s="133"/>
      <c r="D16" s="14">
        <f>SUM(D4:D15)</f>
        <v>0</v>
      </c>
      <c r="E16" s="14">
        <f t="shared" ref="E16:M16" si="3">SUM(E4:E15)</f>
        <v>0</v>
      </c>
      <c r="F16" s="14">
        <f t="shared" si="3"/>
        <v>0</v>
      </c>
      <c r="G16" s="14">
        <f t="shared" si="3"/>
        <v>0</v>
      </c>
      <c r="H16" s="14">
        <f t="shared" si="3"/>
        <v>0</v>
      </c>
      <c r="I16" s="14">
        <f t="shared" si="3"/>
        <v>0</v>
      </c>
      <c r="J16" s="14">
        <f t="shared" si="3"/>
        <v>0</v>
      </c>
      <c r="K16" s="14">
        <f t="shared" si="3"/>
        <v>0</v>
      </c>
      <c r="L16" s="14">
        <f t="shared" si="3"/>
        <v>0</v>
      </c>
      <c r="M16" s="14">
        <f t="shared" si="3"/>
        <v>0</v>
      </c>
    </row>
    <row r="17" spans="1:13" ht="5.25" customHeight="1">
      <c r="A17" s="164"/>
      <c r="B17" s="10"/>
      <c r="C17" s="99"/>
    </row>
    <row r="18" spans="1:13" ht="15" customHeight="1">
      <c r="A18" s="165"/>
      <c r="B18" s="11"/>
      <c r="C18" s="100"/>
    </row>
    <row r="19" spans="1:13" ht="27.75" customHeight="1">
      <c r="A19" s="163" t="s">
        <v>310</v>
      </c>
      <c r="B19" s="96" t="s">
        <v>311</v>
      </c>
      <c r="C19" s="1" t="s">
        <v>312</v>
      </c>
      <c r="D19" s="161" t="s">
        <v>177</v>
      </c>
      <c r="E19" s="161" t="s">
        <v>178</v>
      </c>
      <c r="F19" s="161" t="s">
        <v>179</v>
      </c>
      <c r="G19" s="161" t="s">
        <v>180</v>
      </c>
      <c r="H19" s="161" t="s">
        <v>181</v>
      </c>
      <c r="I19" s="161" t="s">
        <v>182</v>
      </c>
      <c r="J19" s="161" t="s">
        <v>183</v>
      </c>
      <c r="K19" s="161" t="s">
        <v>184</v>
      </c>
      <c r="L19" s="161" t="s">
        <v>185</v>
      </c>
      <c r="M19" s="162" t="s">
        <v>186</v>
      </c>
    </row>
    <row r="20" spans="1:13" ht="16.5" customHeight="1">
      <c r="A20" s="5" t="s">
        <v>313</v>
      </c>
      <c r="B20" s="7"/>
      <c r="C20" s="98"/>
      <c r="D20" s="9"/>
      <c r="E20" s="9"/>
      <c r="F20" s="9"/>
      <c r="G20" s="9"/>
      <c r="H20" s="9"/>
      <c r="I20" s="9"/>
      <c r="J20" s="9"/>
      <c r="K20" s="9"/>
      <c r="L20" s="9"/>
      <c r="M20" s="9"/>
    </row>
    <row r="21" spans="1:13" ht="28.5" customHeight="1">
      <c r="A21" s="5" t="s">
        <v>314</v>
      </c>
      <c r="B21" s="7"/>
      <c r="C21" s="98"/>
      <c r="D21" s="9"/>
      <c r="E21" s="9"/>
      <c r="F21" s="9"/>
      <c r="G21" s="9"/>
      <c r="H21" s="9"/>
      <c r="I21" s="9"/>
      <c r="J21" s="9"/>
      <c r="K21" s="9"/>
      <c r="L21" s="9"/>
      <c r="M21" s="9"/>
    </row>
    <row r="22" spans="1:13" ht="16.5" customHeight="1">
      <c r="A22" s="5" t="s">
        <v>315</v>
      </c>
      <c r="B22" s="7"/>
      <c r="C22" s="98"/>
      <c r="D22" s="9"/>
      <c r="E22" s="9"/>
      <c r="F22" s="9"/>
      <c r="G22" s="9"/>
      <c r="H22" s="9"/>
      <c r="I22" s="9"/>
      <c r="J22" s="9"/>
      <c r="K22" s="9"/>
      <c r="L22" s="9"/>
      <c r="M22" s="9"/>
    </row>
    <row r="23" spans="1:13" ht="16.5" customHeight="1">
      <c r="A23" s="5" t="s">
        <v>315</v>
      </c>
      <c r="B23" s="7"/>
      <c r="C23" s="98"/>
      <c r="D23" s="9"/>
      <c r="E23" s="9"/>
      <c r="F23" s="9"/>
      <c r="G23" s="9"/>
      <c r="H23" s="9"/>
      <c r="I23" s="9"/>
      <c r="J23" s="9"/>
      <c r="K23" s="9"/>
      <c r="L23" s="9"/>
      <c r="M23" s="9"/>
    </row>
    <row r="24" spans="1:13" ht="16.5" customHeight="1">
      <c r="A24" s="5"/>
      <c r="B24" s="7"/>
      <c r="C24" s="98"/>
      <c r="D24" s="9"/>
      <c r="E24" s="9"/>
      <c r="F24" s="9"/>
      <c r="G24" s="9"/>
      <c r="H24" s="9"/>
      <c r="I24" s="9"/>
      <c r="J24" s="9"/>
      <c r="K24" s="9"/>
      <c r="L24" s="9"/>
      <c r="M24" s="9"/>
    </row>
    <row r="25" spans="1:13" ht="24.75" customHeight="1">
      <c r="A25" s="212" t="s">
        <v>316</v>
      </c>
      <c r="B25" s="7"/>
      <c r="C25" s="133"/>
      <c r="D25" s="14">
        <f>SUM(D20:D24)</f>
        <v>0</v>
      </c>
      <c r="E25" s="14">
        <f t="shared" ref="E25:M25" si="4">SUM(E20:E24)</f>
        <v>0</v>
      </c>
      <c r="F25" s="14">
        <f t="shared" si="4"/>
        <v>0</v>
      </c>
      <c r="G25" s="14">
        <f t="shared" si="4"/>
        <v>0</v>
      </c>
      <c r="H25" s="14">
        <f t="shared" si="4"/>
        <v>0</v>
      </c>
      <c r="I25" s="14">
        <f>SUM(I20:I24)</f>
        <v>0</v>
      </c>
      <c r="J25" s="14">
        <f t="shared" si="4"/>
        <v>0</v>
      </c>
      <c r="K25" s="14">
        <f t="shared" si="4"/>
        <v>0</v>
      </c>
      <c r="L25" s="14">
        <f t="shared" si="4"/>
        <v>0</v>
      </c>
      <c r="M25" s="14">
        <f t="shared" si="4"/>
        <v>0</v>
      </c>
    </row>
    <row r="26" spans="1:13" ht="9" customHeight="1">
      <c r="A26" s="166"/>
      <c r="B26" s="95"/>
      <c r="C26" s="101"/>
    </row>
    <row r="27" spans="1:13" ht="27.75" customHeight="1">
      <c r="A27" s="167" t="s">
        <v>317</v>
      </c>
      <c r="B27" s="133"/>
      <c r="C27" s="133"/>
      <c r="D27" s="14">
        <f>D25+D16</f>
        <v>0</v>
      </c>
      <c r="E27" s="14">
        <f t="shared" ref="E27:M27" si="5">E25+E16</f>
        <v>0</v>
      </c>
      <c r="F27" s="14">
        <f t="shared" si="5"/>
        <v>0</v>
      </c>
      <c r="G27" s="14">
        <f t="shared" si="5"/>
        <v>0</v>
      </c>
      <c r="H27" s="14">
        <f t="shared" si="5"/>
        <v>0</v>
      </c>
      <c r="I27" s="14">
        <f t="shared" si="5"/>
        <v>0</v>
      </c>
      <c r="J27" s="14">
        <f t="shared" si="5"/>
        <v>0</v>
      </c>
      <c r="K27" s="14">
        <f t="shared" si="5"/>
        <v>0</v>
      </c>
      <c r="L27" s="14">
        <f t="shared" si="5"/>
        <v>0</v>
      </c>
      <c r="M27" s="14">
        <f t="shared" si="5"/>
        <v>0</v>
      </c>
    </row>
    <row r="28" spans="1:13">
      <c r="B28" s="13"/>
    </row>
    <row r="29" spans="1:13" ht="12.75" customHeight="1">
      <c r="B29" s="13"/>
    </row>
    <row r="30" spans="1:13">
      <c r="B30" s="13"/>
    </row>
    <row r="31" spans="1:13" ht="12.75" customHeight="1">
      <c r="B31" s="13"/>
    </row>
    <row r="32" spans="1:13">
      <c r="B32" s="13"/>
    </row>
    <row r="33" spans="2:2">
      <c r="B33" s="13"/>
    </row>
    <row r="34" spans="2:2">
      <c r="B34" s="13"/>
    </row>
    <row r="35" spans="2:2">
      <c r="B35" s="13"/>
    </row>
    <row r="36" spans="2:2">
      <c r="B36" s="13"/>
    </row>
    <row r="37" spans="2:2">
      <c r="B37" s="13"/>
    </row>
    <row r="38" spans="2:2">
      <c r="B38" s="13"/>
    </row>
    <row r="39" spans="2:2">
      <c r="B39" s="13"/>
    </row>
    <row r="40" spans="2:2">
      <c r="B40" s="13"/>
    </row>
    <row r="41" spans="2:2">
      <c r="B41" s="13"/>
    </row>
    <row r="42" spans="2:2">
      <c r="B42" s="13"/>
    </row>
    <row r="43" spans="2:2">
      <c r="B43" s="13"/>
    </row>
    <row r="44" spans="2:2">
      <c r="B44" s="13"/>
    </row>
    <row r="45" spans="2:2">
      <c r="B45" s="13"/>
    </row>
    <row r="46" spans="2:2">
      <c r="B46" s="13"/>
    </row>
    <row r="47" spans="2:2">
      <c r="B47" s="13"/>
    </row>
    <row r="48" spans="2:2">
      <c r="B48" s="13"/>
    </row>
    <row r="49" spans="2:2">
      <c r="B49" s="13"/>
    </row>
    <row r="50" spans="2:2">
      <c r="B50" s="13"/>
    </row>
    <row r="51" spans="2:2">
      <c r="B51" s="13"/>
    </row>
    <row r="52" spans="2:2">
      <c r="B52" s="13"/>
    </row>
    <row r="53" spans="2:2">
      <c r="B53" s="13"/>
    </row>
    <row r="54" spans="2:2">
      <c r="B54" s="13"/>
    </row>
    <row r="55" spans="2:2">
      <c r="B55" s="13"/>
    </row>
    <row r="56" spans="2:2">
      <c r="B56" s="13"/>
    </row>
    <row r="57" spans="2:2">
      <c r="B57" s="13"/>
    </row>
    <row r="58" spans="2:2">
      <c r="B58" s="13"/>
    </row>
    <row r="59" spans="2:2">
      <c r="B59" s="13"/>
    </row>
    <row r="60" spans="2:2">
      <c r="B60" s="13"/>
    </row>
    <row r="61" spans="2:2">
      <c r="B61" s="13"/>
    </row>
    <row r="62" spans="2:2">
      <c r="B62" s="13"/>
    </row>
    <row r="63" spans="2:2">
      <c r="B63" s="13"/>
    </row>
    <row r="64" spans="2:2">
      <c r="B64" s="13"/>
    </row>
    <row r="65" spans="2:2">
      <c r="B65" s="13"/>
    </row>
    <row r="66" spans="2:2">
      <c r="B66" s="13"/>
    </row>
    <row r="67" spans="2:2">
      <c r="B67" s="13"/>
    </row>
    <row r="68" spans="2:2">
      <c r="B68" s="13"/>
    </row>
    <row r="69" spans="2:2">
      <c r="B69" s="13"/>
    </row>
    <row r="70" spans="2:2">
      <c r="B70" s="13"/>
    </row>
    <row r="71" spans="2:2">
      <c r="B71" s="13"/>
    </row>
    <row r="72" spans="2:2">
      <c r="B72" s="13"/>
    </row>
    <row r="73" spans="2:2">
      <c r="B73" s="13"/>
    </row>
    <row r="74" spans="2:2">
      <c r="B74" s="13"/>
    </row>
    <row r="75" spans="2:2">
      <c r="B75" s="13"/>
    </row>
    <row r="76" spans="2:2">
      <c r="B76" s="13"/>
    </row>
    <row r="77" spans="2:2">
      <c r="B77" s="13"/>
    </row>
    <row r="78" spans="2:2">
      <c r="B78" s="13"/>
    </row>
    <row r="79" spans="2:2">
      <c r="B79" s="13"/>
    </row>
    <row r="80" spans="2:2">
      <c r="B80" s="13"/>
    </row>
    <row r="81" spans="2:2">
      <c r="B81" s="13"/>
    </row>
    <row r="82" spans="2:2">
      <c r="B82" s="13"/>
    </row>
    <row r="83" spans="2:2">
      <c r="B83" s="13"/>
    </row>
    <row r="84" spans="2:2">
      <c r="B84" s="13"/>
    </row>
    <row r="85" spans="2:2">
      <c r="B85" s="13"/>
    </row>
    <row r="86" spans="2:2">
      <c r="B86" s="13"/>
    </row>
    <row r="87" spans="2:2">
      <c r="B87" s="13"/>
    </row>
    <row r="88" spans="2:2">
      <c r="B88" s="13"/>
    </row>
    <row r="89" spans="2:2">
      <c r="B89" s="13"/>
    </row>
    <row r="90" spans="2:2">
      <c r="B90" s="13"/>
    </row>
    <row r="91" spans="2:2">
      <c r="B91" s="13"/>
    </row>
    <row r="92" spans="2:2">
      <c r="B92" s="13"/>
    </row>
    <row r="93" spans="2:2">
      <c r="B93" s="13"/>
    </row>
    <row r="94" spans="2:2">
      <c r="B94" s="13"/>
    </row>
    <row r="95" spans="2:2">
      <c r="B95" s="13"/>
    </row>
    <row r="96" spans="2:2">
      <c r="B96" s="13"/>
    </row>
    <row r="97" spans="2:2">
      <c r="B97" s="13"/>
    </row>
    <row r="98" spans="2:2">
      <c r="B98" s="13"/>
    </row>
    <row r="99" spans="2:2">
      <c r="B99" s="13"/>
    </row>
    <row r="100" spans="2:2">
      <c r="B100" s="13"/>
    </row>
    <row r="101" spans="2:2">
      <c r="B101" s="13"/>
    </row>
    <row r="102" spans="2:2">
      <c r="B102" s="13"/>
    </row>
    <row r="103" spans="2:2">
      <c r="B103" s="13"/>
    </row>
    <row r="104" spans="2:2">
      <c r="B104" s="13"/>
    </row>
    <row r="105" spans="2:2">
      <c r="B105" s="13"/>
    </row>
    <row r="106" spans="2:2">
      <c r="B106" s="13"/>
    </row>
    <row r="107" spans="2:2">
      <c r="B107" s="13"/>
    </row>
    <row r="108" spans="2:2">
      <c r="B108" s="13"/>
    </row>
    <row r="109" spans="2:2">
      <c r="B109" s="13"/>
    </row>
    <row r="110" spans="2:2">
      <c r="B110" s="13"/>
    </row>
    <row r="111" spans="2:2">
      <c r="B111" s="13"/>
    </row>
    <row r="112" spans="2:2">
      <c r="B112" s="13"/>
    </row>
    <row r="113" spans="2:2">
      <c r="B113" s="13"/>
    </row>
    <row r="114" spans="2:2">
      <c r="B114" s="13"/>
    </row>
    <row r="115" spans="2:2">
      <c r="B115" s="13"/>
    </row>
    <row r="116" spans="2:2">
      <c r="B116" s="13"/>
    </row>
    <row r="117" spans="2:2">
      <c r="B117" s="13"/>
    </row>
    <row r="118" spans="2:2">
      <c r="B118" s="13"/>
    </row>
    <row r="119" spans="2:2">
      <c r="B119" s="13"/>
    </row>
    <row r="120" spans="2:2">
      <c r="B120" s="13"/>
    </row>
    <row r="121" spans="2:2">
      <c r="B121" s="13"/>
    </row>
    <row r="122" spans="2:2">
      <c r="B122" s="13"/>
    </row>
    <row r="123" spans="2:2">
      <c r="B123" s="13"/>
    </row>
    <row r="124" spans="2:2">
      <c r="B124" s="13"/>
    </row>
    <row r="125" spans="2:2">
      <c r="B125" s="13"/>
    </row>
    <row r="126" spans="2:2">
      <c r="B126" s="13"/>
    </row>
    <row r="127" spans="2:2">
      <c r="B127" s="13"/>
    </row>
    <row r="128" spans="2:2">
      <c r="B128" s="13"/>
    </row>
    <row r="129" spans="2:2">
      <c r="B129" s="13"/>
    </row>
    <row r="130" spans="2:2">
      <c r="B130" s="13"/>
    </row>
    <row r="131" spans="2:2">
      <c r="B131" s="13"/>
    </row>
    <row r="132" spans="2:2">
      <c r="B132" s="13"/>
    </row>
    <row r="133" spans="2:2">
      <c r="B133" s="13"/>
    </row>
    <row r="134" spans="2:2">
      <c r="B134" s="13"/>
    </row>
    <row r="135" spans="2:2">
      <c r="B135" s="13"/>
    </row>
    <row r="136" spans="2:2">
      <c r="B136" s="13"/>
    </row>
    <row r="137" spans="2:2">
      <c r="B137" s="13"/>
    </row>
    <row r="138" spans="2:2">
      <c r="B138" s="13"/>
    </row>
    <row r="139" spans="2:2">
      <c r="B139" s="13"/>
    </row>
    <row r="140" spans="2:2">
      <c r="B140" s="13"/>
    </row>
    <row r="141" spans="2:2">
      <c r="B141" s="13"/>
    </row>
    <row r="142" spans="2:2">
      <c r="B142" s="13"/>
    </row>
    <row r="143" spans="2:2">
      <c r="B143" s="13"/>
    </row>
    <row r="144" spans="2:2">
      <c r="B144" s="13"/>
    </row>
    <row r="145" spans="2:2">
      <c r="B145" s="13"/>
    </row>
    <row r="146" spans="2:2">
      <c r="B146" s="13"/>
    </row>
    <row r="147" spans="2:2">
      <c r="B147" s="13"/>
    </row>
    <row r="148" spans="2:2">
      <c r="B148" s="13"/>
    </row>
    <row r="149" spans="2:2">
      <c r="B149" s="13"/>
    </row>
    <row r="150" spans="2:2">
      <c r="B150" s="13"/>
    </row>
    <row r="151" spans="2:2">
      <c r="B151" s="13"/>
    </row>
    <row r="152" spans="2:2">
      <c r="B152" s="13"/>
    </row>
    <row r="153" spans="2:2">
      <c r="B153" s="13"/>
    </row>
    <row r="154" spans="2:2">
      <c r="B154" s="13"/>
    </row>
    <row r="155" spans="2:2">
      <c r="B155" s="13"/>
    </row>
    <row r="156" spans="2:2">
      <c r="B156" s="13"/>
    </row>
    <row r="157" spans="2:2">
      <c r="B157" s="13"/>
    </row>
    <row r="158" spans="2:2">
      <c r="B158" s="13"/>
    </row>
    <row r="159" spans="2:2">
      <c r="B159" s="13"/>
    </row>
    <row r="160" spans="2:2">
      <c r="B160" s="13"/>
    </row>
    <row r="161" spans="2:2">
      <c r="B161" s="13"/>
    </row>
    <row r="162" spans="2:2">
      <c r="B162" s="13"/>
    </row>
    <row r="163" spans="2:2">
      <c r="B163" s="13"/>
    </row>
    <row r="164" spans="2:2">
      <c r="B164" s="13"/>
    </row>
    <row r="165" spans="2:2">
      <c r="B165" s="13"/>
    </row>
    <row r="166" spans="2:2">
      <c r="B166" s="13"/>
    </row>
    <row r="167" spans="2:2">
      <c r="B167" s="13"/>
    </row>
    <row r="168" spans="2:2">
      <c r="B168" s="13"/>
    </row>
    <row r="169" spans="2:2">
      <c r="B169" s="13"/>
    </row>
    <row r="170" spans="2:2">
      <c r="B170" s="13"/>
    </row>
    <row r="171" spans="2:2">
      <c r="B171" s="13"/>
    </row>
    <row r="172" spans="2:2">
      <c r="B172" s="13"/>
    </row>
    <row r="173" spans="2:2">
      <c r="B173" s="13"/>
    </row>
    <row r="174" spans="2:2">
      <c r="B174" s="13"/>
    </row>
    <row r="175" spans="2:2">
      <c r="B175" s="13"/>
    </row>
    <row r="176" spans="2:2">
      <c r="B176" s="13"/>
    </row>
    <row r="177" spans="2:2">
      <c r="B177" s="13"/>
    </row>
    <row r="178" spans="2:2">
      <c r="B178" s="13"/>
    </row>
    <row r="179" spans="2:2">
      <c r="B179" s="13"/>
    </row>
    <row r="180" spans="2:2">
      <c r="B180" s="13"/>
    </row>
    <row r="181" spans="2:2">
      <c r="B181" s="13"/>
    </row>
    <row r="182" spans="2:2">
      <c r="B182" s="13"/>
    </row>
    <row r="183" spans="2:2">
      <c r="B183" s="13"/>
    </row>
    <row r="184" spans="2:2">
      <c r="B184" s="13"/>
    </row>
    <row r="185" spans="2:2">
      <c r="B185" s="13"/>
    </row>
    <row r="186" spans="2:2">
      <c r="B186" s="13"/>
    </row>
    <row r="187" spans="2:2">
      <c r="B187" s="13"/>
    </row>
    <row r="188" spans="2:2">
      <c r="B188" s="13"/>
    </row>
    <row r="189" spans="2:2">
      <c r="B189" s="13"/>
    </row>
    <row r="190" spans="2:2">
      <c r="B190" s="13"/>
    </row>
    <row r="191" spans="2:2">
      <c r="B191" s="13"/>
    </row>
    <row r="192" spans="2:2">
      <c r="B192" s="13"/>
    </row>
    <row r="193" spans="2:2">
      <c r="B193" s="13"/>
    </row>
    <row r="194" spans="2:2">
      <c r="B194" s="13"/>
    </row>
    <row r="195" spans="2:2">
      <c r="B195" s="13"/>
    </row>
    <row r="196" spans="2:2">
      <c r="B196" s="13"/>
    </row>
    <row r="197" spans="2:2">
      <c r="B197" s="13"/>
    </row>
    <row r="198" spans="2:2">
      <c r="B198" s="13"/>
    </row>
    <row r="199" spans="2:2">
      <c r="B199" s="13"/>
    </row>
    <row r="200" spans="2:2">
      <c r="B200" s="13"/>
    </row>
    <row r="201" spans="2:2">
      <c r="B201" s="13"/>
    </row>
    <row r="202" spans="2:2">
      <c r="B202" s="13"/>
    </row>
    <row r="203" spans="2:2">
      <c r="B203" s="13"/>
    </row>
    <row r="204" spans="2:2">
      <c r="B204" s="13"/>
    </row>
    <row r="205" spans="2:2">
      <c r="B205" s="13"/>
    </row>
    <row r="206" spans="2:2">
      <c r="B206" s="13"/>
    </row>
    <row r="207" spans="2:2">
      <c r="B207" s="13"/>
    </row>
    <row r="208" spans="2:2">
      <c r="B208" s="13"/>
    </row>
    <row r="209" spans="2:2">
      <c r="B209" s="13"/>
    </row>
    <row r="210" spans="2:2">
      <c r="B210" s="13"/>
    </row>
    <row r="211" spans="2:2">
      <c r="B211" s="13"/>
    </row>
    <row r="212" spans="2:2">
      <c r="B212" s="13"/>
    </row>
    <row r="213" spans="2:2">
      <c r="B213" s="13"/>
    </row>
    <row r="214" spans="2:2">
      <c r="B214" s="13"/>
    </row>
    <row r="215" spans="2:2">
      <c r="B215" s="13"/>
    </row>
    <row r="216" spans="2:2">
      <c r="B216" s="13"/>
    </row>
    <row r="217" spans="2:2">
      <c r="B217" s="13"/>
    </row>
    <row r="218" spans="2:2">
      <c r="B218" s="13"/>
    </row>
    <row r="219" spans="2:2">
      <c r="B219" s="13"/>
    </row>
    <row r="220" spans="2:2">
      <c r="B220" s="13"/>
    </row>
    <row r="221" spans="2:2">
      <c r="B221" s="13"/>
    </row>
    <row r="222" spans="2:2">
      <c r="B222" s="13"/>
    </row>
    <row r="223" spans="2:2">
      <c r="B223" s="13"/>
    </row>
    <row r="224" spans="2:2">
      <c r="B224" s="13"/>
    </row>
    <row r="225" spans="2:2">
      <c r="B225" s="13"/>
    </row>
    <row r="226" spans="2:2">
      <c r="B226" s="13"/>
    </row>
    <row r="227" spans="2:2">
      <c r="B227" s="13"/>
    </row>
    <row r="228" spans="2:2">
      <c r="B228" s="13"/>
    </row>
    <row r="229" spans="2:2">
      <c r="B229" s="13"/>
    </row>
    <row r="230" spans="2:2">
      <c r="B230" s="13"/>
    </row>
    <row r="231" spans="2:2">
      <c r="B231" s="13"/>
    </row>
    <row r="232" spans="2:2">
      <c r="B232" s="13"/>
    </row>
    <row r="233" spans="2:2">
      <c r="B233" s="13"/>
    </row>
    <row r="234" spans="2:2">
      <c r="B234" s="13"/>
    </row>
    <row r="235" spans="2:2">
      <c r="B235" s="13"/>
    </row>
    <row r="236" spans="2:2">
      <c r="B236" s="13"/>
    </row>
    <row r="237" spans="2:2">
      <c r="B237" s="13"/>
    </row>
    <row r="238" spans="2:2">
      <c r="B238" s="13"/>
    </row>
    <row r="239" spans="2:2">
      <c r="B239" s="13"/>
    </row>
    <row r="240" spans="2:2">
      <c r="B240" s="13"/>
    </row>
    <row r="241" spans="2:2">
      <c r="B241" s="13"/>
    </row>
    <row r="242" spans="2:2">
      <c r="B242" s="13"/>
    </row>
    <row r="243" spans="2:2">
      <c r="B243" s="13"/>
    </row>
    <row r="244" spans="2:2">
      <c r="B244" s="13"/>
    </row>
    <row r="245" spans="2:2">
      <c r="B245" s="13"/>
    </row>
    <row r="246" spans="2:2">
      <c r="B246" s="13"/>
    </row>
    <row r="247" spans="2:2">
      <c r="B247" s="13"/>
    </row>
    <row r="248" spans="2:2">
      <c r="B248" s="13"/>
    </row>
    <row r="249" spans="2:2">
      <c r="B249" s="13"/>
    </row>
    <row r="250" spans="2:2">
      <c r="B250" s="13"/>
    </row>
    <row r="251" spans="2:2">
      <c r="B251" s="13"/>
    </row>
    <row r="252" spans="2:2">
      <c r="B252" s="13"/>
    </row>
    <row r="253" spans="2:2">
      <c r="B253" s="13"/>
    </row>
    <row r="254" spans="2:2">
      <c r="B254" s="13"/>
    </row>
    <row r="255" spans="2:2">
      <c r="B255" s="13"/>
    </row>
    <row r="256" spans="2:2">
      <c r="B256" s="13"/>
    </row>
    <row r="257" spans="2:2">
      <c r="B257" s="13"/>
    </row>
    <row r="258" spans="2:2">
      <c r="B258" s="13"/>
    </row>
    <row r="259" spans="2:2">
      <c r="B259" s="13"/>
    </row>
    <row r="260" spans="2:2">
      <c r="B260" s="13"/>
    </row>
    <row r="261" spans="2:2">
      <c r="B261" s="13"/>
    </row>
    <row r="262" spans="2:2">
      <c r="B262" s="13"/>
    </row>
    <row r="263" spans="2:2">
      <c r="B263" s="13"/>
    </row>
    <row r="264" spans="2:2">
      <c r="B264" s="13"/>
    </row>
    <row r="265" spans="2:2">
      <c r="B265" s="13"/>
    </row>
    <row r="266" spans="2:2">
      <c r="B266" s="13"/>
    </row>
    <row r="267" spans="2:2">
      <c r="B267" s="13"/>
    </row>
    <row r="268" spans="2:2">
      <c r="B268" s="13"/>
    </row>
    <row r="269" spans="2:2">
      <c r="B269" s="13"/>
    </row>
    <row r="270" spans="2:2">
      <c r="B270" s="13"/>
    </row>
    <row r="271" spans="2:2">
      <c r="B271" s="13"/>
    </row>
    <row r="272" spans="2:2">
      <c r="B272" s="13"/>
    </row>
    <row r="273" spans="2:2">
      <c r="B273" s="13"/>
    </row>
    <row r="274" spans="2:2">
      <c r="B274" s="13"/>
    </row>
    <row r="275" spans="2:2">
      <c r="B275" s="13"/>
    </row>
    <row r="276" spans="2:2">
      <c r="B276" s="13"/>
    </row>
    <row r="277" spans="2:2">
      <c r="B277" s="13"/>
    </row>
    <row r="278" spans="2:2">
      <c r="B278" s="13"/>
    </row>
    <row r="279" spans="2:2">
      <c r="B279" s="13"/>
    </row>
    <row r="280" spans="2:2">
      <c r="B280" s="13"/>
    </row>
    <row r="281" spans="2:2">
      <c r="B281" s="13"/>
    </row>
    <row r="282" spans="2:2">
      <c r="B282" s="13"/>
    </row>
    <row r="283" spans="2:2">
      <c r="B283" s="13"/>
    </row>
    <row r="284" spans="2:2">
      <c r="B284" s="13"/>
    </row>
    <row r="285" spans="2:2">
      <c r="B285" s="13"/>
    </row>
    <row r="286" spans="2:2">
      <c r="B286" s="13"/>
    </row>
    <row r="287" spans="2:2">
      <c r="B287" s="13"/>
    </row>
    <row r="288" spans="2:2">
      <c r="B288" s="13"/>
    </row>
    <row r="289" spans="2:2">
      <c r="B289" s="13"/>
    </row>
    <row r="290" spans="2:2">
      <c r="B290" s="13"/>
    </row>
    <row r="291" spans="2:2">
      <c r="B291" s="13"/>
    </row>
    <row r="292" spans="2:2">
      <c r="B292" s="13"/>
    </row>
    <row r="293" spans="2:2">
      <c r="B293" s="13"/>
    </row>
    <row r="294" spans="2:2">
      <c r="B294" s="13"/>
    </row>
    <row r="295" spans="2:2">
      <c r="B295" s="13"/>
    </row>
    <row r="296" spans="2:2">
      <c r="B296" s="13"/>
    </row>
    <row r="297" spans="2:2">
      <c r="B297" s="13"/>
    </row>
    <row r="298" spans="2:2">
      <c r="B298" s="13"/>
    </row>
    <row r="299" spans="2:2">
      <c r="B299" s="13"/>
    </row>
    <row r="300" spans="2:2">
      <c r="B300" s="13"/>
    </row>
    <row r="301" spans="2:2">
      <c r="B301" s="13"/>
    </row>
    <row r="302" spans="2:2">
      <c r="B302" s="13"/>
    </row>
    <row r="303" spans="2:2">
      <c r="B303" s="13"/>
    </row>
    <row r="304" spans="2:2">
      <c r="B304" s="13"/>
    </row>
    <row r="305" spans="2:2">
      <c r="B305" s="13"/>
    </row>
    <row r="306" spans="2:2">
      <c r="B306" s="13"/>
    </row>
    <row r="307" spans="2:2">
      <c r="B307" s="13"/>
    </row>
    <row r="308" spans="2:2">
      <c r="B308" s="13"/>
    </row>
    <row r="309" spans="2:2">
      <c r="B309" s="13"/>
    </row>
    <row r="310" spans="2:2">
      <c r="B310" s="13"/>
    </row>
    <row r="311" spans="2:2">
      <c r="B311" s="13"/>
    </row>
    <row r="312" spans="2:2">
      <c r="B312" s="13"/>
    </row>
    <row r="313" spans="2:2">
      <c r="B313" s="13"/>
    </row>
    <row r="314" spans="2:2">
      <c r="B314" s="13"/>
    </row>
    <row r="315" spans="2:2">
      <c r="B315" s="13"/>
    </row>
    <row r="316" spans="2:2">
      <c r="B316" s="13"/>
    </row>
    <row r="317" spans="2:2">
      <c r="B317" s="13"/>
    </row>
    <row r="318" spans="2:2">
      <c r="B318" s="13"/>
    </row>
    <row r="319" spans="2:2">
      <c r="B319" s="13"/>
    </row>
    <row r="320" spans="2:2">
      <c r="B320" s="13"/>
    </row>
    <row r="321" spans="2:2">
      <c r="B321" s="13"/>
    </row>
    <row r="322" spans="2:2">
      <c r="B322" s="13"/>
    </row>
    <row r="323" spans="2:2">
      <c r="B323" s="13"/>
    </row>
    <row r="324" spans="2:2">
      <c r="B324" s="13"/>
    </row>
    <row r="325" spans="2:2">
      <c r="B325" s="13"/>
    </row>
    <row r="326" spans="2:2">
      <c r="B326" s="13"/>
    </row>
    <row r="327" spans="2:2">
      <c r="B327" s="13"/>
    </row>
    <row r="328" spans="2:2">
      <c r="B328" s="13"/>
    </row>
    <row r="329" spans="2:2">
      <c r="B329" s="13"/>
    </row>
    <row r="330" spans="2:2">
      <c r="B330" s="13"/>
    </row>
    <row r="331" spans="2:2">
      <c r="B331" s="13"/>
    </row>
    <row r="332" spans="2:2">
      <c r="B332" s="13"/>
    </row>
    <row r="333" spans="2:2">
      <c r="B333" s="13"/>
    </row>
    <row r="334" spans="2:2">
      <c r="B334" s="13"/>
    </row>
    <row r="335" spans="2:2">
      <c r="B335" s="13"/>
    </row>
    <row r="336" spans="2:2">
      <c r="B336" s="13"/>
    </row>
    <row r="337" spans="2:2">
      <c r="B337" s="13"/>
    </row>
    <row r="338" spans="2:2">
      <c r="B338" s="13"/>
    </row>
    <row r="339" spans="2:2">
      <c r="B339" s="13"/>
    </row>
    <row r="340" spans="2:2">
      <c r="B340" s="13"/>
    </row>
    <row r="341" spans="2:2">
      <c r="B341" s="13"/>
    </row>
    <row r="342" spans="2:2">
      <c r="B342" s="13"/>
    </row>
    <row r="343" spans="2:2">
      <c r="B343" s="13"/>
    </row>
    <row r="344" spans="2:2">
      <c r="B344" s="13"/>
    </row>
    <row r="345" spans="2:2">
      <c r="B345" s="13"/>
    </row>
    <row r="346" spans="2:2">
      <c r="B346" s="13"/>
    </row>
    <row r="347" spans="2:2">
      <c r="B347" s="13"/>
    </row>
    <row r="348" spans="2:2">
      <c r="B348" s="13"/>
    </row>
    <row r="349" spans="2:2">
      <c r="B349" s="13"/>
    </row>
    <row r="350" spans="2:2">
      <c r="B350" s="13"/>
    </row>
    <row r="351" spans="2:2">
      <c r="B351" s="13"/>
    </row>
    <row r="352" spans="2:2">
      <c r="B352" s="13"/>
    </row>
    <row r="353" spans="2:2">
      <c r="B353" s="13"/>
    </row>
    <row r="354" spans="2:2">
      <c r="B354" s="13"/>
    </row>
    <row r="355" spans="2:2">
      <c r="B355" s="13"/>
    </row>
    <row r="356" spans="2:2">
      <c r="B356" s="13"/>
    </row>
    <row r="357" spans="2:2">
      <c r="B357" s="13"/>
    </row>
    <row r="358" spans="2:2">
      <c r="B358" s="13"/>
    </row>
    <row r="359" spans="2:2">
      <c r="B359" s="13"/>
    </row>
    <row r="360" spans="2:2">
      <c r="B360" s="13"/>
    </row>
    <row r="361" spans="2:2">
      <c r="B361" s="13"/>
    </row>
    <row r="362" spans="2:2">
      <c r="B362" s="13"/>
    </row>
    <row r="363" spans="2:2">
      <c r="B363" s="13"/>
    </row>
    <row r="364" spans="2:2">
      <c r="B364" s="13"/>
    </row>
    <row r="365" spans="2:2">
      <c r="B365" s="13"/>
    </row>
    <row r="366" spans="2:2">
      <c r="B366" s="13"/>
    </row>
    <row r="367" spans="2:2">
      <c r="B367" s="13"/>
    </row>
    <row r="368" spans="2:2">
      <c r="B368" s="13"/>
    </row>
    <row r="369" spans="2:2">
      <c r="B369" s="13"/>
    </row>
    <row r="370" spans="2:2">
      <c r="B370" s="13"/>
    </row>
    <row r="371" spans="2:2">
      <c r="B371" s="13"/>
    </row>
    <row r="372" spans="2:2">
      <c r="B372" s="13"/>
    </row>
    <row r="373" spans="2:2">
      <c r="B373" s="13"/>
    </row>
    <row r="374" spans="2:2">
      <c r="B374" s="13"/>
    </row>
    <row r="375" spans="2:2">
      <c r="B375" s="13"/>
    </row>
    <row r="376" spans="2:2">
      <c r="B376" s="13"/>
    </row>
    <row r="377" spans="2:2">
      <c r="B377" s="13"/>
    </row>
    <row r="378" spans="2:2">
      <c r="B378" s="13"/>
    </row>
    <row r="379" spans="2:2">
      <c r="B379" s="13"/>
    </row>
    <row r="380" spans="2:2">
      <c r="B380" s="13"/>
    </row>
    <row r="381" spans="2:2">
      <c r="B381" s="13"/>
    </row>
    <row r="382" spans="2:2">
      <c r="B382" s="13"/>
    </row>
    <row r="383" spans="2:2">
      <c r="B383" s="13"/>
    </row>
    <row r="384" spans="2:2">
      <c r="B384" s="13"/>
    </row>
    <row r="385" spans="2:2">
      <c r="B385" s="13"/>
    </row>
    <row r="386" spans="2:2">
      <c r="B386" s="13"/>
    </row>
    <row r="387" spans="2:2">
      <c r="B387" s="13"/>
    </row>
    <row r="388" spans="2:2">
      <c r="B388" s="13"/>
    </row>
    <row r="389" spans="2:2">
      <c r="B389" s="13"/>
    </row>
    <row r="390" spans="2:2">
      <c r="B390" s="13"/>
    </row>
    <row r="391" spans="2:2">
      <c r="B391" s="13"/>
    </row>
    <row r="392" spans="2:2">
      <c r="B392" s="13"/>
    </row>
    <row r="393" spans="2:2">
      <c r="B393" s="13"/>
    </row>
    <row r="394" spans="2:2">
      <c r="B394" s="13"/>
    </row>
    <row r="395" spans="2:2">
      <c r="B395" s="13"/>
    </row>
    <row r="396" spans="2:2">
      <c r="B396" s="13"/>
    </row>
    <row r="397" spans="2:2">
      <c r="B397" s="13"/>
    </row>
    <row r="398" spans="2:2">
      <c r="B398" s="13"/>
    </row>
    <row r="399" spans="2:2">
      <c r="B399" s="13"/>
    </row>
    <row r="400" spans="2:2">
      <c r="B400" s="13"/>
    </row>
    <row r="401" spans="2:2">
      <c r="B401" s="13"/>
    </row>
    <row r="402" spans="2:2">
      <c r="B402" s="13"/>
    </row>
    <row r="403" spans="2:2">
      <c r="B403" s="13"/>
    </row>
    <row r="404" spans="2:2">
      <c r="B404" s="13"/>
    </row>
    <row r="405" spans="2:2">
      <c r="B405" s="13"/>
    </row>
    <row r="406" spans="2:2">
      <c r="B406" s="13"/>
    </row>
    <row r="407" spans="2:2">
      <c r="B407" s="13"/>
    </row>
    <row r="408" spans="2:2">
      <c r="B408" s="13"/>
    </row>
    <row r="409" spans="2:2">
      <c r="B409" s="13"/>
    </row>
    <row r="410" spans="2:2">
      <c r="B410" s="13"/>
    </row>
    <row r="411" spans="2:2">
      <c r="B411" s="13"/>
    </row>
    <row r="412" spans="2:2">
      <c r="B412" s="13"/>
    </row>
    <row r="413" spans="2:2">
      <c r="B413" s="13"/>
    </row>
    <row r="414" spans="2:2">
      <c r="B414" s="13"/>
    </row>
    <row r="415" spans="2:2">
      <c r="B415" s="13"/>
    </row>
    <row r="416" spans="2:2">
      <c r="B416" s="13"/>
    </row>
    <row r="417" spans="2:2">
      <c r="B417" s="13"/>
    </row>
    <row r="418" spans="2:2">
      <c r="B418" s="13"/>
    </row>
    <row r="419" spans="2:2">
      <c r="B419" s="13"/>
    </row>
    <row r="420" spans="2:2">
      <c r="B420" s="13"/>
    </row>
    <row r="421" spans="2:2">
      <c r="B421" s="13"/>
    </row>
    <row r="422" spans="2:2">
      <c r="B422" s="13"/>
    </row>
    <row r="423" spans="2:2">
      <c r="B423" s="13"/>
    </row>
    <row r="424" spans="2:2">
      <c r="B424" s="13"/>
    </row>
    <row r="425" spans="2:2">
      <c r="B425" s="13"/>
    </row>
    <row r="426" spans="2:2">
      <c r="B426" s="13"/>
    </row>
    <row r="427" spans="2:2">
      <c r="B427" s="13"/>
    </row>
    <row r="428" spans="2:2">
      <c r="B428" s="13"/>
    </row>
    <row r="429" spans="2:2">
      <c r="B429" s="13"/>
    </row>
    <row r="430" spans="2:2">
      <c r="B430" s="13"/>
    </row>
    <row r="431" spans="2:2">
      <c r="B431" s="13"/>
    </row>
    <row r="432" spans="2:2">
      <c r="B432" s="13"/>
    </row>
    <row r="433" spans="2:2">
      <c r="B433" s="13"/>
    </row>
    <row r="434" spans="2:2">
      <c r="B434" s="13"/>
    </row>
    <row r="435" spans="2:2">
      <c r="B435" s="13"/>
    </row>
    <row r="436" spans="2:2">
      <c r="B436" s="13"/>
    </row>
    <row r="437" spans="2:2">
      <c r="B437" s="13"/>
    </row>
    <row r="438" spans="2:2">
      <c r="B438" s="13"/>
    </row>
    <row r="439" spans="2:2">
      <c r="B439" s="13"/>
    </row>
    <row r="440" spans="2:2">
      <c r="B440" s="13"/>
    </row>
    <row r="441" spans="2:2">
      <c r="B441" s="13"/>
    </row>
    <row r="442" spans="2:2">
      <c r="B442" s="13"/>
    </row>
    <row r="443" spans="2:2">
      <c r="B443" s="13"/>
    </row>
    <row r="444" spans="2:2">
      <c r="B444" s="13"/>
    </row>
    <row r="445" spans="2:2">
      <c r="B445" s="13"/>
    </row>
    <row r="446" spans="2:2">
      <c r="B446" s="13"/>
    </row>
    <row r="447" spans="2:2">
      <c r="B447" s="13"/>
    </row>
    <row r="448" spans="2:2">
      <c r="B448" s="13"/>
    </row>
    <row r="449" spans="2:2">
      <c r="B449" s="13"/>
    </row>
    <row r="450" spans="2:2">
      <c r="B450" s="13"/>
    </row>
    <row r="451" spans="2:2">
      <c r="B451" s="13"/>
    </row>
    <row r="452" spans="2:2">
      <c r="B452" s="13"/>
    </row>
    <row r="453" spans="2:2">
      <c r="B453" s="13"/>
    </row>
    <row r="454" spans="2:2">
      <c r="B454" s="13"/>
    </row>
    <row r="455" spans="2:2">
      <c r="B455" s="13"/>
    </row>
    <row r="456" spans="2:2">
      <c r="B456" s="13"/>
    </row>
    <row r="457" spans="2:2">
      <c r="B457" s="13"/>
    </row>
    <row r="458" spans="2:2">
      <c r="B458" s="13"/>
    </row>
    <row r="459" spans="2:2">
      <c r="B459" s="13"/>
    </row>
    <row r="460" spans="2:2">
      <c r="B460" s="13"/>
    </row>
    <row r="461" spans="2:2">
      <c r="B461" s="13"/>
    </row>
    <row r="462" spans="2:2">
      <c r="B462" s="13"/>
    </row>
    <row r="463" spans="2:2">
      <c r="B463" s="13"/>
    </row>
    <row r="464" spans="2:2">
      <c r="B464" s="13"/>
    </row>
    <row r="465" spans="2:2">
      <c r="B465" s="13"/>
    </row>
    <row r="466" spans="2:2">
      <c r="B466" s="13"/>
    </row>
    <row r="467" spans="2:2">
      <c r="B467" s="13"/>
    </row>
    <row r="468" spans="2:2">
      <c r="B468" s="13"/>
    </row>
    <row r="469" spans="2:2">
      <c r="B469" s="13"/>
    </row>
    <row r="470" spans="2:2">
      <c r="B470" s="13"/>
    </row>
    <row r="471" spans="2:2">
      <c r="B471" s="13"/>
    </row>
    <row r="472" spans="2:2">
      <c r="B472" s="13"/>
    </row>
    <row r="473" spans="2:2">
      <c r="B473" s="13"/>
    </row>
    <row r="474" spans="2:2">
      <c r="B474" s="13"/>
    </row>
    <row r="475" spans="2:2">
      <c r="B475" s="13"/>
    </row>
    <row r="476" spans="2:2">
      <c r="B476" s="13"/>
    </row>
    <row r="477" spans="2:2">
      <c r="B477" s="13"/>
    </row>
    <row r="478" spans="2:2">
      <c r="B478" s="13"/>
    </row>
    <row r="479" spans="2:2">
      <c r="B479" s="13"/>
    </row>
    <row r="480" spans="2:2">
      <c r="B480" s="13"/>
    </row>
    <row r="481" spans="2:2">
      <c r="B481" s="13"/>
    </row>
    <row r="482" spans="2:2">
      <c r="B482" s="13"/>
    </row>
    <row r="483" spans="2:2">
      <c r="B483" s="13"/>
    </row>
    <row r="484" spans="2:2">
      <c r="B484" s="13"/>
    </row>
    <row r="485" spans="2:2">
      <c r="B485" s="13"/>
    </row>
    <row r="486" spans="2:2">
      <c r="B486" s="13"/>
    </row>
    <row r="487" spans="2:2">
      <c r="B487" s="13"/>
    </row>
    <row r="488" spans="2:2">
      <c r="B488" s="13"/>
    </row>
    <row r="489" spans="2:2">
      <c r="B489" s="13"/>
    </row>
    <row r="490" spans="2:2">
      <c r="B490" s="13"/>
    </row>
    <row r="491" spans="2:2">
      <c r="B491" s="13"/>
    </row>
    <row r="492" spans="2:2">
      <c r="B492" s="13"/>
    </row>
    <row r="493" spans="2:2">
      <c r="B493" s="13"/>
    </row>
    <row r="494" spans="2:2">
      <c r="B494" s="13"/>
    </row>
    <row r="495" spans="2:2">
      <c r="B495" s="13"/>
    </row>
    <row r="496" spans="2:2">
      <c r="B496" s="13"/>
    </row>
    <row r="497" spans="2:2">
      <c r="B497" s="13"/>
    </row>
    <row r="498" spans="2:2">
      <c r="B498" s="13"/>
    </row>
    <row r="499" spans="2:2">
      <c r="B499" s="13"/>
    </row>
    <row r="500" spans="2:2">
      <c r="B500" s="13"/>
    </row>
    <row r="501" spans="2:2">
      <c r="B501" s="13"/>
    </row>
    <row r="502" spans="2:2">
      <c r="B502" s="13"/>
    </row>
    <row r="503" spans="2:2">
      <c r="B503" s="13"/>
    </row>
    <row r="504" spans="2:2">
      <c r="B504" s="13"/>
    </row>
    <row r="505" spans="2:2">
      <c r="B505" s="13"/>
    </row>
    <row r="506" spans="2:2">
      <c r="B506" s="13"/>
    </row>
    <row r="507" spans="2:2">
      <c r="B507" s="13"/>
    </row>
    <row r="508" spans="2:2">
      <c r="B508" s="13"/>
    </row>
    <row r="509" spans="2:2">
      <c r="B509" s="13"/>
    </row>
    <row r="510" spans="2:2">
      <c r="B510" s="13"/>
    </row>
    <row r="511" spans="2:2">
      <c r="B511" s="13"/>
    </row>
    <row r="512" spans="2:2">
      <c r="B512" s="13"/>
    </row>
    <row r="513" spans="2:2">
      <c r="B513" s="13"/>
    </row>
    <row r="514" spans="2:2">
      <c r="B514" s="13"/>
    </row>
    <row r="515" spans="2:2">
      <c r="B515" s="13"/>
    </row>
    <row r="516" spans="2:2">
      <c r="B516" s="13"/>
    </row>
    <row r="517" spans="2:2">
      <c r="B517" s="13"/>
    </row>
    <row r="518" spans="2:2">
      <c r="B518" s="13"/>
    </row>
    <row r="519" spans="2:2">
      <c r="B519" s="13"/>
    </row>
    <row r="520" spans="2:2">
      <c r="B520" s="13"/>
    </row>
  </sheetData>
  <phoneticPr fontId="5"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O22" sqref="O22"/>
    </sheetView>
  </sheetViews>
  <sheetFormatPr defaultRowHeight="10.5"/>
  <cols>
    <col min="1" max="1" width="49.28515625" style="77" customWidth="1"/>
    <col min="2" max="11" width="13.7109375" style="77" customWidth="1"/>
    <col min="12" max="16384" width="9.140625" style="77"/>
  </cols>
  <sheetData>
    <row r="1" spans="1:11" ht="24.75" customHeight="1">
      <c r="A1" s="161"/>
      <c r="B1" s="161" t="s">
        <v>43</v>
      </c>
      <c r="C1" s="161" t="s">
        <v>44</v>
      </c>
      <c r="D1" s="161" t="s">
        <v>45</v>
      </c>
      <c r="E1" s="161" t="s">
        <v>46</v>
      </c>
      <c r="F1" s="161" t="s">
        <v>47</v>
      </c>
      <c r="G1" s="161" t="s">
        <v>48</v>
      </c>
      <c r="H1" s="161" t="s">
        <v>49</v>
      </c>
      <c r="I1" s="161" t="s">
        <v>50</v>
      </c>
      <c r="J1" s="161" t="s">
        <v>51</v>
      </c>
      <c r="K1" s="162" t="s">
        <v>52</v>
      </c>
    </row>
    <row r="2" spans="1:11" ht="24.95" customHeight="1">
      <c r="A2" s="102" t="s">
        <v>318</v>
      </c>
      <c r="B2" s="94">
        <f>'ΚΥΚΛΟΣ ΕΡΓΑΣΙΩΝ'!C51</f>
        <v>0</v>
      </c>
      <c r="C2" s="94">
        <f>'ΚΥΚΛΟΣ ΕΡΓΑΣΙΩΝ'!D51</f>
        <v>0</v>
      </c>
      <c r="D2" s="94">
        <f>'ΚΥΚΛΟΣ ΕΡΓΑΣΙΩΝ'!E51</f>
        <v>0</v>
      </c>
      <c r="E2" s="94">
        <f>'ΚΥΚΛΟΣ ΕΡΓΑΣΙΩΝ'!F51</f>
        <v>0</v>
      </c>
      <c r="F2" s="94">
        <f>'ΚΥΚΛΟΣ ΕΡΓΑΣΙΩΝ'!G51</f>
        <v>0</v>
      </c>
      <c r="G2" s="94">
        <f>'ΚΥΚΛΟΣ ΕΡΓΑΣΙΩΝ'!H51</f>
        <v>0</v>
      </c>
      <c r="H2" s="94">
        <f>'ΚΥΚΛΟΣ ΕΡΓΑΣΙΩΝ'!I51</f>
        <v>0</v>
      </c>
      <c r="I2" s="94">
        <f>'ΚΥΚΛΟΣ ΕΡΓΑΣΙΩΝ'!J51</f>
        <v>0</v>
      </c>
      <c r="J2" s="94">
        <f>'ΚΥΚΛΟΣ ΕΡΓΑΣΙΩΝ'!K51</f>
        <v>0</v>
      </c>
      <c r="K2" s="94">
        <f>'ΚΥΚΛΟΣ ΕΡΓΑΣΙΩΝ'!L51</f>
        <v>0</v>
      </c>
    </row>
    <row r="3" spans="1:11" ht="24.95" customHeight="1">
      <c r="A3" s="83" t="s">
        <v>319</v>
      </c>
      <c r="B3" s="91">
        <f>'ΚΟΣΤΟΣ ΠΑΡΑΓΩΓΗΣ'!B8</f>
        <v>0</v>
      </c>
      <c r="C3" s="91">
        <f>'ΚΟΣΤΟΣ ΠΑΡΑΓΩΓΗΣ'!C8</f>
        <v>0</v>
      </c>
      <c r="D3" s="91">
        <f>'ΚΟΣΤΟΣ ΠΑΡΑΓΩΓΗΣ'!D8</f>
        <v>0</v>
      </c>
      <c r="E3" s="91">
        <f>'ΚΟΣΤΟΣ ΠΑΡΑΓΩΓΗΣ'!E8</f>
        <v>0</v>
      </c>
      <c r="F3" s="91">
        <f>'ΚΟΣΤΟΣ ΠΑΡΑΓΩΓΗΣ'!F8</f>
        <v>0</v>
      </c>
      <c r="G3" s="91">
        <f>'ΚΟΣΤΟΣ ΠΑΡΑΓΩΓΗΣ'!G8</f>
        <v>0</v>
      </c>
      <c r="H3" s="91">
        <f>'ΚΟΣΤΟΣ ΠΑΡΑΓΩΓΗΣ'!H8</f>
        <v>0</v>
      </c>
      <c r="I3" s="91">
        <f>'ΚΟΣΤΟΣ ΠΑΡΑΓΩΓΗΣ'!I8</f>
        <v>0</v>
      </c>
      <c r="J3" s="91">
        <f>'ΚΟΣΤΟΣ ΠΑΡΑΓΩΓΗΣ'!J8</f>
        <v>0</v>
      </c>
      <c r="K3" s="91">
        <f>'ΚΟΣΤΟΣ ΠΑΡΑΓΩΓΗΣ'!K8</f>
        <v>0</v>
      </c>
    </row>
    <row r="4" spans="1:11" ht="24.95" customHeight="1">
      <c r="A4" s="102" t="s">
        <v>320</v>
      </c>
      <c r="B4" s="94">
        <f>B2-B3</f>
        <v>0</v>
      </c>
      <c r="C4" s="94">
        <f t="shared" ref="C4:K4" si="0">C2-C3</f>
        <v>0</v>
      </c>
      <c r="D4" s="94">
        <f t="shared" si="0"/>
        <v>0</v>
      </c>
      <c r="E4" s="94">
        <f t="shared" si="0"/>
        <v>0</v>
      </c>
      <c r="F4" s="94">
        <f t="shared" si="0"/>
        <v>0</v>
      </c>
      <c r="G4" s="94">
        <f t="shared" si="0"/>
        <v>0</v>
      </c>
      <c r="H4" s="94">
        <f t="shared" si="0"/>
        <v>0</v>
      </c>
      <c r="I4" s="94">
        <f t="shared" si="0"/>
        <v>0</v>
      </c>
      <c r="J4" s="94">
        <f t="shared" si="0"/>
        <v>0</v>
      </c>
      <c r="K4" s="94">
        <f t="shared" si="0"/>
        <v>0</v>
      </c>
    </row>
    <row r="5" spans="1:11" ht="24.95" customHeight="1">
      <c r="A5" s="83" t="s">
        <v>321</v>
      </c>
      <c r="B5" s="103">
        <f t="shared" ref="B5:K5" si="1">B2*0.045</f>
        <v>0</v>
      </c>
      <c r="C5" s="103">
        <f t="shared" si="1"/>
        <v>0</v>
      </c>
      <c r="D5" s="103">
        <f t="shared" si="1"/>
        <v>0</v>
      </c>
      <c r="E5" s="103">
        <f t="shared" si="1"/>
        <v>0</v>
      </c>
      <c r="F5" s="103">
        <f t="shared" si="1"/>
        <v>0</v>
      </c>
      <c r="G5" s="103">
        <f t="shared" si="1"/>
        <v>0</v>
      </c>
      <c r="H5" s="103">
        <f t="shared" si="1"/>
        <v>0</v>
      </c>
      <c r="I5" s="103">
        <f t="shared" si="1"/>
        <v>0</v>
      </c>
      <c r="J5" s="103">
        <f t="shared" si="1"/>
        <v>0</v>
      </c>
      <c r="K5" s="103">
        <f t="shared" si="1"/>
        <v>0</v>
      </c>
    </row>
    <row r="6" spans="1:11" ht="24.95" customHeight="1">
      <c r="A6" s="83" t="s">
        <v>322</v>
      </c>
      <c r="B6" s="103">
        <f t="shared" ref="B6:K6" si="2">B2*0.02</f>
        <v>0</v>
      </c>
      <c r="C6" s="103">
        <f t="shared" si="2"/>
        <v>0</v>
      </c>
      <c r="D6" s="103">
        <f t="shared" si="2"/>
        <v>0</v>
      </c>
      <c r="E6" s="103">
        <f t="shared" si="2"/>
        <v>0</v>
      </c>
      <c r="F6" s="103">
        <f t="shared" si="2"/>
        <v>0</v>
      </c>
      <c r="G6" s="103">
        <f t="shared" si="2"/>
        <v>0</v>
      </c>
      <c r="H6" s="103">
        <f t="shared" si="2"/>
        <v>0</v>
      </c>
      <c r="I6" s="103">
        <f t="shared" si="2"/>
        <v>0</v>
      </c>
      <c r="J6" s="103">
        <f t="shared" si="2"/>
        <v>0</v>
      </c>
      <c r="K6" s="103">
        <f t="shared" si="2"/>
        <v>0</v>
      </c>
    </row>
    <row r="7" spans="1:11" ht="24.95" customHeight="1">
      <c r="A7" s="83" t="s">
        <v>323</v>
      </c>
      <c r="B7" s="103"/>
      <c r="C7" s="103"/>
      <c r="D7" s="103"/>
      <c r="E7" s="103"/>
      <c r="F7" s="103"/>
      <c r="G7" s="103"/>
      <c r="H7" s="103"/>
      <c r="I7" s="103"/>
      <c r="J7" s="103"/>
      <c r="K7" s="103"/>
    </row>
    <row r="8" spans="1:11" ht="24.95" customHeight="1">
      <c r="A8" s="102" t="s">
        <v>324</v>
      </c>
      <c r="B8" s="94">
        <f>B4-SUM(B5:B7)</f>
        <v>0</v>
      </c>
      <c r="C8" s="94">
        <f t="shared" ref="C8:K8" si="3">C4-SUM(C5:C7)</f>
        <v>0</v>
      </c>
      <c r="D8" s="94">
        <f t="shared" si="3"/>
        <v>0</v>
      </c>
      <c r="E8" s="94">
        <f t="shared" si="3"/>
        <v>0</v>
      </c>
      <c r="F8" s="94">
        <f t="shared" si="3"/>
        <v>0</v>
      </c>
      <c r="G8" s="94">
        <f t="shared" si="3"/>
        <v>0</v>
      </c>
      <c r="H8" s="94">
        <f t="shared" si="3"/>
        <v>0</v>
      </c>
      <c r="I8" s="94">
        <f t="shared" si="3"/>
        <v>0</v>
      </c>
      <c r="J8" s="94">
        <f t="shared" si="3"/>
        <v>0</v>
      </c>
      <c r="K8" s="94">
        <f t="shared" si="3"/>
        <v>0</v>
      </c>
    </row>
    <row r="9" spans="1:11" ht="24.95" customHeight="1">
      <c r="A9" s="83" t="s">
        <v>325</v>
      </c>
      <c r="B9" s="103"/>
      <c r="C9" s="103"/>
      <c r="D9" s="103"/>
      <c r="E9" s="103"/>
      <c r="F9" s="103"/>
      <c r="G9" s="103"/>
      <c r="H9" s="103"/>
      <c r="I9" s="103"/>
      <c r="J9" s="103"/>
      <c r="K9" s="103"/>
    </row>
    <row r="10" spans="1:11" ht="24.95" customHeight="1">
      <c r="A10" s="83" t="s">
        <v>326</v>
      </c>
      <c r="B10" s="103"/>
      <c r="C10" s="103"/>
      <c r="D10" s="103"/>
      <c r="E10" s="103"/>
      <c r="F10" s="103"/>
      <c r="G10" s="103"/>
      <c r="H10" s="103"/>
      <c r="I10" s="103"/>
      <c r="J10" s="103"/>
      <c r="K10" s="103"/>
    </row>
    <row r="11" spans="1:11" ht="27.75" customHeight="1">
      <c r="A11" s="177" t="s">
        <v>327</v>
      </c>
      <c r="B11" s="94">
        <f>B8+B9-B10</f>
        <v>0</v>
      </c>
      <c r="C11" s="94">
        <f t="shared" ref="C11:K11" si="4">C8+C9-C10</f>
        <v>0</v>
      </c>
      <c r="D11" s="94">
        <f t="shared" si="4"/>
        <v>0</v>
      </c>
      <c r="E11" s="94">
        <f t="shared" si="4"/>
        <v>0</v>
      </c>
      <c r="F11" s="94">
        <f t="shared" si="4"/>
        <v>0</v>
      </c>
      <c r="G11" s="94">
        <f t="shared" si="4"/>
        <v>0</v>
      </c>
      <c r="H11" s="94">
        <f t="shared" si="4"/>
        <v>0</v>
      </c>
      <c r="I11" s="94">
        <f t="shared" si="4"/>
        <v>0</v>
      </c>
      <c r="J11" s="94">
        <f t="shared" si="4"/>
        <v>0</v>
      </c>
      <c r="K11" s="94">
        <f t="shared" si="4"/>
        <v>0</v>
      </c>
    </row>
    <row r="12" spans="1:11" ht="24.95" customHeight="1">
      <c r="A12" s="83" t="s">
        <v>328</v>
      </c>
      <c r="B12" s="91">
        <f>'ΥΦΙΣΤΑΜΕΝΕΣ ΔΑΝΕΙΑΚΕΣ ΥΠΟΧΡ'!I13</f>
        <v>0</v>
      </c>
      <c r="C12" s="91">
        <f>'ΥΦΙΣΤΑΜΕΝΕΣ ΔΑΝΕΙΑΚΕΣ ΥΠΟΧΡ'!J13</f>
        <v>0</v>
      </c>
      <c r="D12" s="91">
        <f>'ΥΦΙΣΤΑΜΕΝΕΣ ΔΑΝΕΙΑΚΕΣ ΥΠΟΧΡ'!K13</f>
        <v>0</v>
      </c>
      <c r="E12" s="91">
        <f>'ΥΦΙΣΤΑΜΕΝΕΣ ΔΑΝΕΙΑΚΕΣ ΥΠΟΧΡ'!L13</f>
        <v>0</v>
      </c>
      <c r="F12" s="91">
        <f>'ΥΦΙΣΤΑΜΕΝΕΣ ΔΑΝΕΙΑΚΕΣ ΥΠΟΧΡ'!M13</f>
        <v>0</v>
      </c>
      <c r="G12" s="91">
        <f>'ΥΦΙΣΤΑΜΕΝΕΣ ΔΑΝΕΙΑΚΕΣ ΥΠΟΧΡ'!N13</f>
        <v>0</v>
      </c>
      <c r="H12" s="91">
        <f>'ΥΦΙΣΤΑΜΕΝΕΣ ΔΑΝΕΙΑΚΕΣ ΥΠΟΧΡ'!O13</f>
        <v>0</v>
      </c>
      <c r="I12" s="91">
        <f>'ΥΦΙΣΤΑΜΕΝΕΣ ΔΑΝΕΙΑΚΕΣ ΥΠΟΧΡ'!P13</f>
        <v>0</v>
      </c>
      <c r="J12" s="91">
        <f>'ΥΦΙΣΤΑΜΕΝΕΣ ΔΑΝΕΙΑΚΕΣ ΥΠΟΧΡ'!Q13</f>
        <v>0</v>
      </c>
      <c r="K12" s="91">
        <f>'ΥΦΙΣΤΑΜΕΝΕΣ ΔΑΝΕΙΑΚΕΣ ΥΠΟΧΡ'!R13</f>
        <v>0</v>
      </c>
    </row>
    <row r="13" spans="1:11" ht="24.95" customHeight="1">
      <c r="A13" s="83" t="s">
        <v>329</v>
      </c>
      <c r="B13" s="91">
        <f>'ΜΑΚΡΟΠΡΟΘΕΣΜΟ ΔΑΝΕΙΟ '!B74</f>
        <v>0</v>
      </c>
      <c r="C13" s="91">
        <f>'ΜΑΚΡΟΠΡΟΘΕΣΜΟ ΔΑΝΕΙΟ '!C74</f>
        <v>0</v>
      </c>
      <c r="D13" s="91">
        <f>'ΜΑΚΡΟΠΡΟΘΕΣΜΟ ΔΑΝΕΙΟ '!D74</f>
        <v>0</v>
      </c>
      <c r="E13" s="91">
        <f>'ΜΑΚΡΟΠΡΟΘΕΣΜΟ ΔΑΝΕΙΟ '!E74</f>
        <v>0</v>
      </c>
      <c r="F13" s="91">
        <f>'ΜΑΚΡΟΠΡΟΘΕΣΜΟ ΔΑΝΕΙΟ '!F74</f>
        <v>0</v>
      </c>
      <c r="G13" s="91">
        <f>'ΜΑΚΡΟΠΡΟΘΕΣΜΟ ΔΑΝΕΙΟ '!G74</f>
        <v>0</v>
      </c>
      <c r="H13" s="91">
        <f>'ΜΑΚΡΟΠΡΟΘΕΣΜΟ ΔΑΝΕΙΟ '!H74</f>
        <v>0</v>
      </c>
      <c r="I13" s="91">
        <f>'ΜΑΚΡΟΠΡΟΘΕΣΜΟ ΔΑΝΕΙΟ '!I74</f>
        <v>0</v>
      </c>
      <c r="J13" s="91">
        <f>'ΜΑΚΡΟΠΡΟΘΕΣΜΟ ΔΑΝΕΙΟ '!J74</f>
        <v>0</v>
      </c>
      <c r="K13" s="91">
        <f>'ΜΑΚΡΟΠΡΟΘΕΣΜΟ ΔΑΝΕΙΟ '!K74</f>
        <v>0</v>
      </c>
    </row>
    <row r="14" spans="1:11" ht="24.95" customHeight="1">
      <c r="A14" s="83" t="s">
        <v>330</v>
      </c>
      <c r="B14" s="91">
        <f>'ΚΕΦΑΛΑΙΟ ΚΙΝΗΣΗΣ'!C29</f>
        <v>0</v>
      </c>
      <c r="C14" s="91">
        <f>'ΚΕΦΑΛΑΙΟ ΚΙΝΗΣΗΣ'!D29</f>
        <v>0</v>
      </c>
      <c r="D14" s="91">
        <f>'ΚΕΦΑΛΑΙΟ ΚΙΝΗΣΗΣ'!E29</f>
        <v>0</v>
      </c>
      <c r="E14" s="91">
        <f>'ΚΕΦΑΛΑΙΟ ΚΙΝΗΣΗΣ'!F29</f>
        <v>0</v>
      </c>
      <c r="F14" s="91">
        <f>'ΚΕΦΑΛΑΙΟ ΚΙΝΗΣΗΣ'!G29</f>
        <v>0</v>
      </c>
      <c r="G14" s="91">
        <f>'ΚΕΦΑΛΑΙΟ ΚΙΝΗΣΗΣ'!H29</f>
        <v>0</v>
      </c>
      <c r="H14" s="91">
        <f>'ΚΕΦΑΛΑΙΟ ΚΙΝΗΣΗΣ'!I29</f>
        <v>0</v>
      </c>
      <c r="I14" s="91">
        <f>'ΚΕΦΑΛΑΙΟ ΚΙΝΗΣΗΣ'!J29</f>
        <v>0</v>
      </c>
      <c r="J14" s="91">
        <f>'ΚΕΦΑΛΑΙΟ ΚΙΝΗΣΗΣ'!K29</f>
        <v>0</v>
      </c>
      <c r="K14" s="91">
        <f>'ΚΕΦΑΛΑΙΟ ΚΙΝΗΣΗΣ'!L29</f>
        <v>0</v>
      </c>
    </row>
    <row r="15" spans="1:11" ht="24.95" customHeight="1">
      <c r="A15" s="83" t="s">
        <v>331</v>
      </c>
      <c r="B15" s="91">
        <f>'LEASING ΕΠΕΝΔΥΤΙΚΟΥ ΣΧΕΔΙΟΥ'!D9</f>
        <v>0</v>
      </c>
      <c r="C15" s="91">
        <f>'LEASING ΕΠΕΝΔΥΤΙΚΟΥ ΣΧΕΔΙΟΥ'!E9</f>
        <v>0</v>
      </c>
      <c r="D15" s="91">
        <f>'LEASING ΕΠΕΝΔΥΤΙΚΟΥ ΣΧΕΔΙΟΥ'!F9</f>
        <v>0</v>
      </c>
      <c r="E15" s="91">
        <f>'LEASING ΕΠΕΝΔΥΤΙΚΟΥ ΣΧΕΔΙΟΥ'!G9</f>
        <v>0</v>
      </c>
      <c r="F15" s="91">
        <f>'LEASING ΕΠΕΝΔΥΤΙΚΟΥ ΣΧΕΔΙΟΥ'!H9</f>
        <v>0</v>
      </c>
      <c r="G15" s="91">
        <f>'LEASING ΕΠΕΝΔΥΤΙΚΟΥ ΣΧΕΔΙΟΥ'!I9</f>
        <v>0</v>
      </c>
      <c r="H15" s="91">
        <f>'LEASING ΕΠΕΝΔΥΤΙΚΟΥ ΣΧΕΔΙΟΥ'!J9</f>
        <v>0</v>
      </c>
      <c r="I15" s="91">
        <f>'LEASING ΕΠΕΝΔΥΤΙΚΟΥ ΣΧΕΔΙΟΥ'!K9</f>
        <v>0</v>
      </c>
      <c r="J15" s="91">
        <f>'LEASING ΕΠΕΝΔΥΤΙΚΟΥ ΣΧΕΔΙΟΥ'!L9</f>
        <v>0</v>
      </c>
      <c r="K15" s="91">
        <f>'LEASING ΕΠΕΝΔΥΤΙΚΟΥ ΣΧΕΔΙΟΥ'!M9</f>
        <v>0</v>
      </c>
    </row>
    <row r="16" spans="1:11" ht="24.95" customHeight="1">
      <c r="A16" s="83" t="s">
        <v>332</v>
      </c>
      <c r="B16" s="91">
        <f>SUM('ΥΦΙΣΤΑΜΕΝΕΣ ΔΑΝΕΙΑΚΕΣ ΥΠΟΧΡ'!I47:I49)</f>
        <v>0</v>
      </c>
      <c r="C16" s="91">
        <f>SUM('ΥΦΙΣΤΑΜΕΝΕΣ ΔΑΝΕΙΑΚΕΣ ΥΠΟΧΡ'!J47:J49)</f>
        <v>0</v>
      </c>
      <c r="D16" s="91">
        <f>SUM('ΥΦΙΣΤΑΜΕΝΕΣ ΔΑΝΕΙΑΚΕΣ ΥΠΟΧΡ'!K47:K49)</f>
        <v>0</v>
      </c>
      <c r="E16" s="91">
        <f>SUM('ΥΦΙΣΤΑΜΕΝΕΣ ΔΑΝΕΙΑΚΕΣ ΥΠΟΧΡ'!L47:L49)</f>
        <v>0</v>
      </c>
      <c r="F16" s="91">
        <f>SUM('ΥΦΙΣΤΑΜΕΝΕΣ ΔΑΝΕΙΑΚΕΣ ΥΠΟΧΡ'!M47:M49)</f>
        <v>0</v>
      </c>
      <c r="G16" s="91">
        <f>SUM('ΥΦΙΣΤΑΜΕΝΕΣ ΔΑΝΕΙΑΚΕΣ ΥΠΟΧΡ'!N47:N49)</f>
        <v>0</v>
      </c>
      <c r="H16" s="91">
        <f>SUM('ΥΦΙΣΤΑΜΕΝΕΣ ΔΑΝΕΙΑΚΕΣ ΥΠΟΧΡ'!O47:O49)</f>
        <v>0</v>
      </c>
      <c r="I16" s="91">
        <f>SUM('ΥΦΙΣΤΑΜΕΝΕΣ ΔΑΝΕΙΑΚΕΣ ΥΠΟΧΡ'!P47:P49)</f>
        <v>0</v>
      </c>
      <c r="J16" s="91">
        <f>SUM('ΥΦΙΣΤΑΜΕΝΕΣ ΔΑΝΕΙΑΚΕΣ ΥΠΟΧΡ'!Q47:Q49)</f>
        <v>0</v>
      </c>
      <c r="K16" s="91">
        <f>SUM('ΥΦΙΣΤΑΜΕΝΕΣ ΔΑΝΕΙΑΚΕΣ ΥΠΟΧΡ'!R47:R49)</f>
        <v>0</v>
      </c>
    </row>
    <row r="17" spans="1:11" ht="24.95" customHeight="1">
      <c r="A17" s="83" t="s">
        <v>333</v>
      </c>
      <c r="B17" s="91">
        <f>'LEASING ΕΠΕΝΔΥΤΙΚΟΥ ΣΧΕΔΙΟΥ'!D11</f>
        <v>0</v>
      </c>
      <c r="C17" s="91">
        <f>'LEASING ΕΠΕΝΔΥΤΙΚΟΥ ΣΧΕΔΙΟΥ'!E11</f>
        <v>0</v>
      </c>
      <c r="D17" s="91">
        <f>'LEASING ΕΠΕΝΔΥΤΙΚΟΥ ΣΧΕΔΙΟΥ'!F11</f>
        <v>0</v>
      </c>
      <c r="E17" s="91">
        <f>'LEASING ΕΠΕΝΔΥΤΙΚΟΥ ΣΧΕΔΙΟΥ'!G11</f>
        <v>0</v>
      </c>
      <c r="F17" s="91">
        <f>'LEASING ΕΠΕΝΔΥΤΙΚΟΥ ΣΧΕΔΙΟΥ'!H11</f>
        <v>0</v>
      </c>
      <c r="G17" s="91">
        <f>'LEASING ΕΠΕΝΔΥΤΙΚΟΥ ΣΧΕΔΙΟΥ'!I11</f>
        <v>0</v>
      </c>
      <c r="H17" s="91">
        <f>'LEASING ΕΠΕΝΔΥΤΙΚΟΥ ΣΧΕΔΙΟΥ'!J11</f>
        <v>0</v>
      </c>
      <c r="I17" s="132"/>
      <c r="J17" s="132"/>
      <c r="K17" s="132"/>
    </row>
    <row r="18" spans="1:11" ht="24.95" customHeight="1">
      <c r="A18" s="83" t="s">
        <v>334</v>
      </c>
      <c r="B18" s="91">
        <f>'ΥΦΙΣΤΑΜΕΝΕΣ ΔΑΝΕΙΑΚΕΣ ΥΠΟΧΡ'!I50</f>
        <v>0</v>
      </c>
      <c r="C18" s="91">
        <f>'ΥΦΙΣΤΑΜΕΝΕΣ ΔΑΝΕΙΑΚΕΣ ΥΠΟΧΡ'!J50</f>
        <v>0</v>
      </c>
      <c r="D18" s="91">
        <f>'ΥΦΙΣΤΑΜΕΝΕΣ ΔΑΝΕΙΑΚΕΣ ΥΠΟΧΡ'!K50</f>
        <v>0</v>
      </c>
      <c r="E18" s="91">
        <f>'ΥΦΙΣΤΑΜΕΝΕΣ ΔΑΝΕΙΑΚΕΣ ΥΠΟΧΡ'!L50</f>
        <v>0</v>
      </c>
      <c r="F18" s="91">
        <f>'ΥΦΙΣΤΑΜΕΝΕΣ ΔΑΝΕΙΑΚΕΣ ΥΠΟΧΡ'!M50</f>
        <v>0</v>
      </c>
      <c r="G18" s="91">
        <f>'ΥΦΙΣΤΑΜΕΝΕΣ ΔΑΝΕΙΑΚΕΣ ΥΠΟΧΡ'!N50</f>
        <v>0</v>
      </c>
      <c r="H18" s="91">
        <f>'ΥΦΙΣΤΑΜΕΝΕΣ ΔΑΝΕΙΑΚΕΣ ΥΠΟΧΡ'!O50</f>
        <v>0</v>
      </c>
      <c r="I18" s="91">
        <f>'ΥΦΙΣΤΑΜΕΝΕΣ ΔΑΝΕΙΑΚΕΣ ΥΠΟΧΡ'!P50</f>
        <v>0</v>
      </c>
      <c r="J18" s="91">
        <f>'ΥΦΙΣΤΑΜΕΝΕΣ ΔΑΝΕΙΑΚΕΣ ΥΠΟΧΡ'!Q50</f>
        <v>0</v>
      </c>
      <c r="K18" s="91">
        <f>'ΥΦΙΣΤΑΜΕΝΕΣ ΔΑΝΕΙΑΚΕΣ ΥΠΟΧΡ'!R50</f>
        <v>0</v>
      </c>
    </row>
    <row r="19" spans="1:11" ht="24.95" customHeight="1">
      <c r="A19" s="102" t="s">
        <v>335</v>
      </c>
      <c r="B19" s="94">
        <f>B11-SUM(B12:B16)+SUM(B17:B18)</f>
        <v>0</v>
      </c>
      <c r="C19" s="94">
        <f>C11-SUM(C12:C16)+SUM(C17:C18)</f>
        <v>0</v>
      </c>
      <c r="D19" s="94">
        <f t="shared" ref="D19:K19" si="5">D11-SUM(D12:D16)+SUM(D17:D18)</f>
        <v>0</v>
      </c>
      <c r="E19" s="94">
        <f t="shared" si="5"/>
        <v>0</v>
      </c>
      <c r="F19" s="94">
        <f t="shared" si="5"/>
        <v>0</v>
      </c>
      <c r="G19" s="94">
        <f t="shared" si="5"/>
        <v>0</v>
      </c>
      <c r="H19" s="94">
        <f t="shared" si="5"/>
        <v>0</v>
      </c>
      <c r="I19" s="94">
        <f t="shared" si="5"/>
        <v>0</v>
      </c>
      <c r="J19" s="94">
        <f t="shared" si="5"/>
        <v>0</v>
      </c>
      <c r="K19" s="94">
        <f t="shared" si="5"/>
        <v>0</v>
      </c>
    </row>
    <row r="20" spans="1:11" ht="21.75" customHeight="1">
      <c r="A20" s="83" t="s">
        <v>336</v>
      </c>
      <c r="B20" s="91">
        <f>ΑΠΟΣΒΕΣΕΙΣ!D27</f>
        <v>0</v>
      </c>
      <c r="C20" s="91">
        <f>ΑΠΟΣΒΕΣΕΙΣ!E27</f>
        <v>0</v>
      </c>
      <c r="D20" s="91">
        <f>ΑΠΟΣΒΕΣΕΙΣ!F27</f>
        <v>0</v>
      </c>
      <c r="E20" s="91">
        <f>ΑΠΟΣΒΕΣΕΙΣ!G27</f>
        <v>0</v>
      </c>
      <c r="F20" s="91">
        <f>ΑΠΟΣΒΕΣΕΙΣ!H27</f>
        <v>0</v>
      </c>
      <c r="G20" s="91">
        <f>ΑΠΟΣΒΕΣΕΙΣ!I27</f>
        <v>0</v>
      </c>
      <c r="H20" s="91">
        <f>ΑΠΟΣΒΕΣΕΙΣ!J27</f>
        <v>0</v>
      </c>
      <c r="I20" s="91">
        <f>ΑΠΟΣΒΕΣΕΙΣ!K27</f>
        <v>0</v>
      </c>
      <c r="J20" s="91">
        <f>ΑΠΟΣΒΕΣΕΙΣ!L27</f>
        <v>0</v>
      </c>
      <c r="K20" s="91">
        <f>ΑΠΟΣΒΕΣΕΙΣ!M27</f>
        <v>0</v>
      </c>
    </row>
    <row r="21" spans="1:11" ht="24.95" customHeight="1">
      <c r="A21" s="102" t="s">
        <v>337</v>
      </c>
      <c r="B21" s="94">
        <f>B19-B20</f>
        <v>0</v>
      </c>
      <c r="C21" s="94">
        <f t="shared" ref="C21:K21" si="6">C19-C20</f>
        <v>0</v>
      </c>
      <c r="D21" s="94">
        <f t="shared" si="6"/>
        <v>0</v>
      </c>
      <c r="E21" s="94">
        <f t="shared" si="6"/>
        <v>0</v>
      </c>
      <c r="F21" s="94">
        <f t="shared" si="6"/>
        <v>0</v>
      </c>
      <c r="G21" s="94">
        <f t="shared" si="6"/>
        <v>0</v>
      </c>
      <c r="H21" s="94">
        <f t="shared" si="6"/>
        <v>0</v>
      </c>
      <c r="I21" s="94">
        <f t="shared" si="6"/>
        <v>0</v>
      </c>
      <c r="J21" s="94">
        <f t="shared" si="6"/>
        <v>0</v>
      </c>
      <c r="K21" s="94">
        <f t="shared" si="6"/>
        <v>0</v>
      </c>
    </row>
    <row r="22" spans="1:11" ht="24.95" customHeight="1">
      <c r="A22" s="83" t="s">
        <v>338</v>
      </c>
      <c r="B22" s="91">
        <f>'ΔΙΑΝΟΜΗ ΚΕΡΔΩΝ'!B6</f>
        <v>0</v>
      </c>
      <c r="C22" s="91">
        <f>'ΔΙΑΝΟΜΗ ΚΕΡΔΩΝ'!C6</f>
        <v>0</v>
      </c>
      <c r="D22" s="91">
        <f>'ΔΙΑΝΟΜΗ ΚΕΡΔΩΝ'!D6</f>
        <v>0</v>
      </c>
      <c r="E22" s="91">
        <f>'ΔΙΑΝΟΜΗ ΚΕΡΔΩΝ'!E6</f>
        <v>0</v>
      </c>
      <c r="F22" s="91">
        <f>'ΔΙΑΝΟΜΗ ΚΕΡΔΩΝ'!F6</f>
        <v>0</v>
      </c>
      <c r="G22" s="91">
        <f>'ΔΙΑΝΟΜΗ ΚΕΡΔΩΝ'!G6</f>
        <v>0</v>
      </c>
      <c r="H22" s="91">
        <f>'ΔΙΑΝΟΜΗ ΚΕΡΔΩΝ'!H6</f>
        <v>0</v>
      </c>
      <c r="I22" s="91">
        <f>'ΔΙΑΝΟΜΗ ΚΕΡΔΩΝ'!I6</f>
        <v>0</v>
      </c>
      <c r="J22" s="91">
        <f>'ΔΙΑΝΟΜΗ ΚΕΡΔΩΝ'!J6</f>
        <v>0</v>
      </c>
      <c r="K22" s="91">
        <f>'ΔΙΑΝΟΜΗ ΚΕΡΔΩΝ'!K6</f>
        <v>0</v>
      </c>
    </row>
    <row r="23" spans="1:11" ht="24.95" customHeight="1">
      <c r="A23" s="102" t="s">
        <v>339</v>
      </c>
      <c r="B23" s="94">
        <f>B21-B22</f>
        <v>0</v>
      </c>
      <c r="C23" s="94">
        <f t="shared" ref="C23:K23" si="7">C21-C22</f>
        <v>0</v>
      </c>
      <c r="D23" s="94">
        <f t="shared" si="7"/>
        <v>0</v>
      </c>
      <c r="E23" s="94">
        <f t="shared" si="7"/>
        <v>0</v>
      </c>
      <c r="F23" s="94">
        <f t="shared" si="7"/>
        <v>0</v>
      </c>
      <c r="G23" s="94">
        <f t="shared" si="7"/>
        <v>0</v>
      </c>
      <c r="H23" s="94">
        <f t="shared" si="7"/>
        <v>0</v>
      </c>
      <c r="I23" s="94">
        <f t="shared" si="7"/>
        <v>0</v>
      </c>
      <c r="J23" s="94">
        <f t="shared" si="7"/>
        <v>0</v>
      </c>
      <c r="K23" s="94">
        <f t="shared" si="7"/>
        <v>0</v>
      </c>
    </row>
    <row r="24" spans="1:11" ht="5.25" customHeight="1">
      <c r="B24" s="81"/>
      <c r="C24" s="81"/>
      <c r="D24" s="81"/>
      <c r="E24" s="81"/>
      <c r="F24" s="81"/>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E524"/>
  <sheetViews>
    <sheetView topLeftCell="A3" zoomScale="70" zoomScaleNormal="70" workbookViewId="0">
      <selection activeCell="M22" sqref="M22"/>
    </sheetView>
  </sheetViews>
  <sheetFormatPr defaultRowHeight="12.75"/>
  <cols>
    <col min="1" max="1" width="9.85546875" style="261" customWidth="1"/>
    <col min="2" max="2" width="49.28515625" style="261" customWidth="1"/>
    <col min="3" max="3" width="15.28515625" style="265" customWidth="1"/>
    <col min="4" max="4" width="13" style="267" customWidth="1"/>
    <col min="5" max="5" width="14.7109375" style="267" customWidth="1"/>
    <col min="6" max="16384" width="9.140625" style="261"/>
  </cols>
  <sheetData>
    <row r="1" spans="1:5" ht="28.5" customHeight="1">
      <c r="A1" s="384" t="s">
        <v>6</v>
      </c>
      <c r="B1" s="385"/>
      <c r="C1" s="385"/>
      <c r="D1" s="385"/>
      <c r="E1" s="386"/>
    </row>
    <row r="2" spans="1:5" ht="8.25" customHeight="1"/>
    <row r="3" spans="1:5" ht="24.95" customHeight="1">
      <c r="A3" s="387" t="s">
        <v>7</v>
      </c>
      <c r="B3" s="387"/>
      <c r="C3" s="387"/>
      <c r="D3" s="387"/>
      <c r="E3" s="387"/>
    </row>
    <row r="4" spans="1:5" ht="24.95" customHeight="1">
      <c r="A4" s="388" t="s">
        <v>8</v>
      </c>
      <c r="B4" s="389"/>
      <c r="C4" s="390"/>
      <c r="D4" s="283" t="s">
        <v>9</v>
      </c>
      <c r="E4" s="284" t="s">
        <v>10</v>
      </c>
    </row>
    <row r="5" spans="1:5" ht="24.95" customHeight="1">
      <c r="A5" s="362" t="s">
        <v>11</v>
      </c>
      <c r="B5" s="363"/>
      <c r="C5" s="364"/>
      <c r="D5" s="283"/>
      <c r="E5" s="284"/>
    </row>
    <row r="6" spans="1:5" ht="24.95" customHeight="1">
      <c r="A6" s="360" t="s">
        <v>12</v>
      </c>
      <c r="B6" s="361"/>
      <c r="C6" s="262"/>
      <c r="D6" s="285"/>
      <c r="E6" s="286"/>
    </row>
    <row r="7" spans="1:5" ht="15" customHeight="1">
      <c r="A7" s="391" t="s">
        <v>13</v>
      </c>
      <c r="B7" s="371" t="s">
        <v>14</v>
      </c>
      <c r="C7" s="263" t="s">
        <v>15</v>
      </c>
      <c r="D7" s="287">
        <v>0</v>
      </c>
      <c r="E7" s="288">
        <v>0</v>
      </c>
    </row>
    <row r="8" spans="1:5" ht="15" customHeight="1">
      <c r="A8" s="391"/>
      <c r="B8" s="372"/>
      <c r="C8" s="263" t="s">
        <v>16</v>
      </c>
      <c r="D8" s="287">
        <v>0</v>
      </c>
      <c r="E8" s="288">
        <v>0</v>
      </c>
    </row>
    <row r="9" spans="1:5" ht="15" customHeight="1">
      <c r="A9" s="391"/>
      <c r="B9" s="354"/>
      <c r="C9" s="262" t="s">
        <v>17</v>
      </c>
      <c r="D9" s="285">
        <f>D7+D8</f>
        <v>0</v>
      </c>
      <c r="E9" s="286">
        <f>E7+E8</f>
        <v>0</v>
      </c>
    </row>
    <row r="10" spans="1:5" ht="20.100000000000001" customHeight="1">
      <c r="A10" s="373" t="s">
        <v>18</v>
      </c>
      <c r="B10" s="371" t="s">
        <v>19</v>
      </c>
      <c r="C10" s="263" t="s">
        <v>15</v>
      </c>
      <c r="D10" s="287">
        <v>0</v>
      </c>
      <c r="E10" s="288">
        <v>0</v>
      </c>
    </row>
    <row r="11" spans="1:5" ht="20.100000000000001" customHeight="1">
      <c r="A11" s="374"/>
      <c r="B11" s="372"/>
      <c r="C11" s="263" t="s">
        <v>16</v>
      </c>
      <c r="D11" s="287">
        <v>0</v>
      </c>
      <c r="E11" s="288">
        <v>0</v>
      </c>
    </row>
    <row r="12" spans="1:5" ht="20.100000000000001" customHeight="1">
      <c r="A12" s="375"/>
      <c r="B12" s="354"/>
      <c r="C12" s="262" t="s">
        <v>17</v>
      </c>
      <c r="D12" s="285">
        <f>D10+D11</f>
        <v>0</v>
      </c>
      <c r="E12" s="286">
        <f>E10+E11</f>
        <v>0</v>
      </c>
    </row>
    <row r="13" spans="1:5" ht="15" customHeight="1">
      <c r="A13" s="373" t="s">
        <v>20</v>
      </c>
      <c r="B13" s="371" t="s">
        <v>21</v>
      </c>
      <c r="C13" s="263" t="s">
        <v>15</v>
      </c>
      <c r="D13" s="287">
        <v>0</v>
      </c>
      <c r="E13" s="288">
        <v>0</v>
      </c>
    </row>
    <row r="14" spans="1:5" ht="15" customHeight="1">
      <c r="A14" s="374"/>
      <c r="B14" s="372"/>
      <c r="C14" s="263" t="s">
        <v>16</v>
      </c>
      <c r="D14" s="287">
        <v>0</v>
      </c>
      <c r="E14" s="288">
        <v>0</v>
      </c>
    </row>
    <row r="15" spans="1:5" ht="15" customHeight="1">
      <c r="A15" s="375"/>
      <c r="B15" s="354"/>
      <c r="C15" s="262" t="s">
        <v>17</v>
      </c>
      <c r="D15" s="285">
        <f>D13+D14</f>
        <v>0</v>
      </c>
      <c r="E15" s="286">
        <f>E13+E14</f>
        <v>0</v>
      </c>
    </row>
    <row r="16" spans="1:5" ht="24.95" customHeight="1">
      <c r="A16" s="360" t="s">
        <v>22</v>
      </c>
      <c r="B16" s="361"/>
      <c r="C16" s="262"/>
      <c r="D16" s="289"/>
      <c r="E16" s="290"/>
    </row>
    <row r="17" spans="1:5" ht="15" customHeight="1">
      <c r="A17" s="263" t="s">
        <v>23</v>
      </c>
      <c r="B17" s="268" t="s">
        <v>24</v>
      </c>
      <c r="C17" s="262" t="s">
        <v>15</v>
      </c>
      <c r="D17" s="285">
        <v>0</v>
      </c>
      <c r="E17" s="286">
        <v>0</v>
      </c>
    </row>
    <row r="18" spans="1:5" ht="15" customHeight="1">
      <c r="A18" s="282" t="s">
        <v>25</v>
      </c>
      <c r="B18" s="269" t="s">
        <v>26</v>
      </c>
      <c r="C18" s="262" t="s">
        <v>15</v>
      </c>
      <c r="D18" s="285">
        <v>0</v>
      </c>
      <c r="E18" s="286">
        <v>0</v>
      </c>
    </row>
    <row r="19" spans="1:5" ht="24.95" customHeight="1">
      <c r="A19" s="360" t="s">
        <v>27</v>
      </c>
      <c r="B19" s="361"/>
      <c r="C19" s="262"/>
      <c r="D19" s="289"/>
      <c r="E19" s="290"/>
    </row>
    <row r="20" spans="1:5" ht="24.95" customHeight="1">
      <c r="A20" s="282" t="s">
        <v>28</v>
      </c>
      <c r="B20" s="268" t="s">
        <v>29</v>
      </c>
      <c r="C20" s="262" t="s">
        <v>15</v>
      </c>
      <c r="D20" s="285">
        <v>0</v>
      </c>
      <c r="E20" s="286">
        <v>0</v>
      </c>
    </row>
    <row r="21" spans="1:5" ht="24.95" customHeight="1">
      <c r="A21" s="263" t="s">
        <v>30</v>
      </c>
      <c r="B21" s="268" t="s">
        <v>31</v>
      </c>
      <c r="C21" s="264" t="s">
        <v>15</v>
      </c>
      <c r="D21" s="289">
        <v>0</v>
      </c>
      <c r="E21" s="290">
        <v>0</v>
      </c>
    </row>
    <row r="22" spans="1:5" ht="24.95" customHeight="1">
      <c r="A22" s="360" t="s">
        <v>32</v>
      </c>
      <c r="B22" s="361"/>
      <c r="C22" s="264"/>
      <c r="D22" s="289"/>
      <c r="E22" s="290"/>
    </row>
    <row r="23" spans="1:5" ht="15" customHeight="1">
      <c r="A23" s="282" t="s">
        <v>33</v>
      </c>
      <c r="B23" s="268" t="s">
        <v>34</v>
      </c>
      <c r="C23" s="264" t="s">
        <v>15</v>
      </c>
      <c r="D23" s="289">
        <v>0</v>
      </c>
      <c r="E23" s="290">
        <v>0</v>
      </c>
    </row>
    <row r="24" spans="1:5" ht="15" customHeight="1">
      <c r="A24" s="376" t="s">
        <v>35</v>
      </c>
      <c r="B24" s="377"/>
      <c r="C24" s="300" t="s">
        <v>15</v>
      </c>
      <c r="D24" s="301">
        <f>D6+D7+D10+D13+D17+D18+D20+D21+D23</f>
        <v>0</v>
      </c>
      <c r="E24" s="301">
        <f>E6+E7+E10+E13+E17+E18+E20+E21+E23</f>
        <v>0</v>
      </c>
    </row>
    <row r="25" spans="1:5" ht="15" customHeight="1">
      <c r="A25" s="378"/>
      <c r="B25" s="379"/>
      <c r="C25" s="300" t="s">
        <v>16</v>
      </c>
      <c r="D25" s="301">
        <f>D8+D11+D14</f>
        <v>0</v>
      </c>
      <c r="E25" s="301">
        <f>E8+E11+E14</f>
        <v>0</v>
      </c>
    </row>
    <row r="26" spans="1:5" ht="15" customHeight="1">
      <c r="A26" s="380"/>
      <c r="B26" s="381"/>
      <c r="C26" s="302" t="s">
        <v>17</v>
      </c>
      <c r="D26" s="301">
        <f>D24+D25</f>
        <v>0</v>
      </c>
      <c r="E26" s="301">
        <f>E24+E25</f>
        <v>0</v>
      </c>
    </row>
    <row r="27" spans="1:5" ht="8.25" customHeight="1">
      <c r="A27" s="360"/>
      <c r="B27" s="361"/>
      <c r="C27" s="262"/>
      <c r="D27" s="289"/>
      <c r="E27" s="290"/>
    </row>
    <row r="28" spans="1:5" ht="24.95" customHeight="1">
      <c r="A28" s="362" t="s">
        <v>36</v>
      </c>
      <c r="B28" s="363"/>
      <c r="C28" s="364"/>
      <c r="D28" s="283"/>
      <c r="E28" s="284"/>
    </row>
    <row r="29" spans="1:5" ht="39.950000000000003" customHeight="1">
      <c r="A29" s="282"/>
      <c r="B29" s="268" t="s">
        <v>37</v>
      </c>
      <c r="C29" s="264" t="s">
        <v>15</v>
      </c>
      <c r="D29" s="289">
        <v>0</v>
      </c>
      <c r="E29" s="290">
        <v>0</v>
      </c>
    </row>
    <row r="30" spans="1:5" ht="24.95" customHeight="1">
      <c r="A30" s="373"/>
      <c r="B30" s="371" t="s">
        <v>38</v>
      </c>
      <c r="C30" s="263" t="s">
        <v>15</v>
      </c>
      <c r="D30" s="287">
        <v>0</v>
      </c>
      <c r="E30" s="288">
        <v>0</v>
      </c>
    </row>
    <row r="31" spans="1:5" ht="24.95" customHeight="1">
      <c r="A31" s="374"/>
      <c r="B31" s="372"/>
      <c r="C31" s="263" t="s">
        <v>16</v>
      </c>
      <c r="D31" s="287">
        <v>0</v>
      </c>
      <c r="E31" s="288">
        <v>0</v>
      </c>
    </row>
    <row r="32" spans="1:5" ht="24.95" customHeight="1">
      <c r="A32" s="375"/>
      <c r="B32" s="354"/>
      <c r="C32" s="262" t="s">
        <v>17</v>
      </c>
      <c r="D32" s="285">
        <v>0</v>
      </c>
      <c r="E32" s="286">
        <f>E30+E31</f>
        <v>0</v>
      </c>
    </row>
    <row r="33" spans="1:5" ht="39.950000000000003" customHeight="1">
      <c r="A33" s="282"/>
      <c r="B33" s="268" t="s">
        <v>39</v>
      </c>
      <c r="C33" s="264" t="s">
        <v>15</v>
      </c>
      <c r="D33" s="289">
        <v>0</v>
      </c>
      <c r="E33" s="290">
        <v>0</v>
      </c>
    </row>
    <row r="34" spans="1:5" ht="15" customHeight="1">
      <c r="A34" s="376" t="s">
        <v>40</v>
      </c>
      <c r="B34" s="377"/>
      <c r="C34" s="300" t="s">
        <v>15</v>
      </c>
      <c r="D34" s="301">
        <f>D29+D30+D33</f>
        <v>0</v>
      </c>
      <c r="E34" s="301">
        <f>E29+E30+E33</f>
        <v>0</v>
      </c>
    </row>
    <row r="35" spans="1:5" ht="15" customHeight="1">
      <c r="A35" s="378"/>
      <c r="B35" s="379"/>
      <c r="C35" s="300" t="s">
        <v>16</v>
      </c>
      <c r="D35" s="301">
        <f>D31</f>
        <v>0</v>
      </c>
      <c r="E35" s="301">
        <f>E31</f>
        <v>0</v>
      </c>
    </row>
    <row r="36" spans="1:5" ht="15" customHeight="1">
      <c r="A36" s="380"/>
      <c r="B36" s="381"/>
      <c r="C36" s="302" t="s">
        <v>17</v>
      </c>
      <c r="D36" s="301">
        <f>D34+D35</f>
        <v>0</v>
      </c>
      <c r="E36" s="301">
        <f>E34+E35</f>
        <v>0</v>
      </c>
    </row>
    <row r="37" spans="1:5" ht="8.25" customHeight="1" thickBot="1">
      <c r="A37" s="382"/>
      <c r="B37" s="383"/>
      <c r="C37" s="291"/>
      <c r="D37" s="292"/>
      <c r="E37" s="293"/>
    </row>
    <row r="38" spans="1:5" ht="24.95" customHeight="1">
      <c r="A38" s="365" t="s">
        <v>41</v>
      </c>
      <c r="B38" s="366"/>
      <c r="C38" s="303" t="s">
        <v>15</v>
      </c>
      <c r="D38" s="294">
        <f>D24+D34</f>
        <v>0</v>
      </c>
      <c r="E38" s="295">
        <f>E24+E34</f>
        <v>0</v>
      </c>
    </row>
    <row r="39" spans="1:5" ht="24.95" customHeight="1">
      <c r="A39" s="367"/>
      <c r="B39" s="368"/>
      <c r="C39" s="304" t="s">
        <v>16</v>
      </c>
      <c r="D39" s="296">
        <f>D25+D35</f>
        <v>0</v>
      </c>
      <c r="E39" s="297">
        <f>E25+E35</f>
        <v>0</v>
      </c>
    </row>
    <row r="40" spans="1:5" ht="24.95" customHeight="1" thickBot="1">
      <c r="A40" s="369"/>
      <c r="B40" s="370"/>
      <c r="C40" s="305" t="s">
        <v>17</v>
      </c>
      <c r="D40" s="298">
        <f>D38+D39</f>
        <v>0</v>
      </c>
      <c r="E40" s="299">
        <f>E38+E39</f>
        <v>0</v>
      </c>
    </row>
    <row r="41" spans="1:5">
      <c r="D41" s="266"/>
      <c r="E41" s="266"/>
    </row>
    <row r="42" spans="1:5">
      <c r="D42" s="266"/>
      <c r="E42" s="266"/>
    </row>
    <row r="43" spans="1:5">
      <c r="D43" s="266"/>
      <c r="E43" s="266"/>
    </row>
    <row r="44" spans="1:5">
      <c r="D44" s="266"/>
      <c r="E44" s="266"/>
    </row>
    <row r="45" spans="1:5">
      <c r="D45" s="266"/>
      <c r="E45" s="266"/>
    </row>
    <row r="46" spans="1:5">
      <c r="D46" s="266"/>
      <c r="E46" s="266"/>
    </row>
    <row r="47" spans="1:5">
      <c r="D47" s="266"/>
      <c r="E47" s="266"/>
    </row>
    <row r="48" spans="1:5">
      <c r="D48" s="266"/>
      <c r="E48" s="266"/>
    </row>
    <row r="49" spans="4:5">
      <c r="D49" s="266"/>
      <c r="E49" s="266"/>
    </row>
    <row r="50" spans="4:5">
      <c r="D50" s="266"/>
      <c r="E50" s="266"/>
    </row>
    <row r="51" spans="4:5">
      <c r="D51" s="266"/>
      <c r="E51" s="266"/>
    </row>
    <row r="52" spans="4:5">
      <c r="D52" s="266"/>
      <c r="E52" s="266"/>
    </row>
    <row r="53" spans="4:5">
      <c r="D53" s="266"/>
      <c r="E53" s="266"/>
    </row>
    <row r="54" spans="4:5">
      <c r="D54" s="266"/>
      <c r="E54" s="266"/>
    </row>
    <row r="55" spans="4:5">
      <c r="D55" s="266"/>
      <c r="E55" s="266"/>
    </row>
    <row r="56" spans="4:5">
      <c r="D56" s="266"/>
      <c r="E56" s="266"/>
    </row>
    <row r="57" spans="4:5">
      <c r="D57" s="266"/>
      <c r="E57" s="266"/>
    </row>
    <row r="58" spans="4:5">
      <c r="D58" s="266"/>
      <c r="E58" s="266"/>
    </row>
    <row r="59" spans="4:5">
      <c r="D59" s="266"/>
      <c r="E59" s="266"/>
    </row>
    <row r="60" spans="4:5">
      <c r="D60" s="266"/>
      <c r="E60" s="266"/>
    </row>
    <row r="61" spans="4:5">
      <c r="D61" s="266"/>
      <c r="E61" s="266"/>
    </row>
    <row r="62" spans="4:5">
      <c r="D62" s="266"/>
      <c r="E62" s="266"/>
    </row>
    <row r="63" spans="4:5">
      <c r="D63" s="266"/>
      <c r="E63" s="266"/>
    </row>
    <row r="64" spans="4:5">
      <c r="D64" s="266"/>
      <c r="E64" s="266"/>
    </row>
    <row r="65" spans="4:5">
      <c r="D65" s="266"/>
      <c r="E65" s="266"/>
    </row>
    <row r="66" spans="4:5">
      <c r="D66" s="266"/>
      <c r="E66" s="266"/>
    </row>
    <row r="67" spans="4:5">
      <c r="D67" s="266"/>
      <c r="E67" s="266"/>
    </row>
    <row r="68" spans="4:5">
      <c r="D68" s="266"/>
      <c r="E68" s="266"/>
    </row>
    <row r="69" spans="4:5">
      <c r="D69" s="266"/>
      <c r="E69" s="266"/>
    </row>
    <row r="70" spans="4:5">
      <c r="D70" s="266"/>
      <c r="E70" s="266"/>
    </row>
    <row r="71" spans="4:5">
      <c r="D71" s="266"/>
      <c r="E71" s="266"/>
    </row>
    <row r="72" spans="4:5">
      <c r="D72" s="266"/>
      <c r="E72" s="266"/>
    </row>
    <row r="73" spans="4:5">
      <c r="D73" s="266"/>
      <c r="E73" s="266"/>
    </row>
    <row r="74" spans="4:5">
      <c r="D74" s="266"/>
      <c r="E74" s="266"/>
    </row>
    <row r="75" spans="4:5">
      <c r="D75" s="266"/>
      <c r="E75" s="266"/>
    </row>
    <row r="76" spans="4:5">
      <c r="D76" s="266"/>
      <c r="E76" s="266"/>
    </row>
    <row r="77" spans="4:5">
      <c r="D77" s="266"/>
      <c r="E77" s="266"/>
    </row>
    <row r="78" spans="4:5">
      <c r="D78" s="266"/>
      <c r="E78" s="266"/>
    </row>
    <row r="79" spans="4:5">
      <c r="D79" s="266"/>
      <c r="E79" s="266"/>
    </row>
    <row r="80" spans="4:5">
      <c r="D80" s="266"/>
      <c r="E80" s="266"/>
    </row>
    <row r="81" spans="4:5">
      <c r="D81" s="266"/>
      <c r="E81" s="266"/>
    </row>
    <row r="82" spans="4:5">
      <c r="D82" s="266"/>
      <c r="E82" s="266"/>
    </row>
    <row r="83" spans="4:5">
      <c r="D83" s="266"/>
      <c r="E83" s="266"/>
    </row>
    <row r="84" spans="4:5">
      <c r="D84" s="266"/>
      <c r="E84" s="266"/>
    </row>
    <row r="85" spans="4:5">
      <c r="D85" s="266"/>
      <c r="E85" s="266"/>
    </row>
    <row r="86" spans="4:5">
      <c r="D86" s="266"/>
      <c r="E86" s="266"/>
    </row>
    <row r="87" spans="4:5">
      <c r="D87" s="266"/>
      <c r="E87" s="266"/>
    </row>
    <row r="88" spans="4:5">
      <c r="D88" s="266"/>
      <c r="E88" s="266"/>
    </row>
    <row r="89" spans="4:5">
      <c r="D89" s="266"/>
      <c r="E89" s="266"/>
    </row>
    <row r="90" spans="4:5">
      <c r="D90" s="266"/>
      <c r="E90" s="266"/>
    </row>
    <row r="91" spans="4:5">
      <c r="D91" s="266"/>
      <c r="E91" s="266"/>
    </row>
    <row r="92" spans="4:5">
      <c r="D92" s="266"/>
      <c r="E92" s="266"/>
    </row>
    <row r="93" spans="4:5">
      <c r="D93" s="266"/>
      <c r="E93" s="266"/>
    </row>
    <row r="94" spans="4:5">
      <c r="D94" s="266"/>
      <c r="E94" s="266"/>
    </row>
    <row r="95" spans="4:5">
      <c r="D95" s="266"/>
      <c r="E95" s="266"/>
    </row>
    <row r="96" spans="4:5">
      <c r="D96" s="266"/>
      <c r="E96" s="266"/>
    </row>
    <row r="97" spans="4:5">
      <c r="D97" s="266"/>
      <c r="E97" s="266"/>
    </row>
    <row r="98" spans="4:5">
      <c r="D98" s="266"/>
      <c r="E98" s="266"/>
    </row>
    <row r="99" spans="4:5">
      <c r="D99" s="266"/>
      <c r="E99" s="266"/>
    </row>
    <row r="100" spans="4:5">
      <c r="D100" s="266"/>
      <c r="E100" s="266"/>
    </row>
    <row r="101" spans="4:5">
      <c r="D101" s="266"/>
      <c r="E101" s="266"/>
    </row>
    <row r="102" spans="4:5">
      <c r="D102" s="266"/>
      <c r="E102" s="266"/>
    </row>
    <row r="103" spans="4:5">
      <c r="D103" s="266"/>
      <c r="E103" s="266"/>
    </row>
    <row r="104" spans="4:5">
      <c r="D104" s="266"/>
      <c r="E104" s="266"/>
    </row>
    <row r="105" spans="4:5">
      <c r="D105" s="266"/>
      <c r="E105" s="266"/>
    </row>
    <row r="106" spans="4:5">
      <c r="D106" s="266"/>
      <c r="E106" s="266"/>
    </row>
    <row r="107" spans="4:5">
      <c r="D107" s="266"/>
      <c r="E107" s="266"/>
    </row>
    <row r="108" spans="4:5">
      <c r="D108" s="266"/>
      <c r="E108" s="266"/>
    </row>
    <row r="109" spans="4:5">
      <c r="D109" s="266"/>
      <c r="E109" s="266"/>
    </row>
    <row r="110" spans="4:5">
      <c r="D110" s="266"/>
      <c r="E110" s="266"/>
    </row>
    <row r="111" spans="4:5">
      <c r="D111" s="266"/>
      <c r="E111" s="266"/>
    </row>
    <row r="112" spans="4:5">
      <c r="D112" s="266"/>
      <c r="E112" s="266"/>
    </row>
    <row r="113" spans="4:5">
      <c r="D113" s="266"/>
      <c r="E113" s="266"/>
    </row>
    <row r="114" spans="4:5">
      <c r="D114" s="266"/>
      <c r="E114" s="266"/>
    </row>
    <row r="115" spans="4:5">
      <c r="D115" s="266"/>
      <c r="E115" s="266"/>
    </row>
    <row r="116" spans="4:5">
      <c r="D116" s="266"/>
      <c r="E116" s="266"/>
    </row>
    <row r="117" spans="4:5">
      <c r="D117" s="266"/>
      <c r="E117" s="266"/>
    </row>
    <row r="118" spans="4:5">
      <c r="D118" s="266"/>
      <c r="E118" s="266"/>
    </row>
    <row r="119" spans="4:5">
      <c r="D119" s="266"/>
      <c r="E119" s="266"/>
    </row>
    <row r="120" spans="4:5">
      <c r="D120" s="266"/>
      <c r="E120" s="266"/>
    </row>
    <row r="121" spans="4:5">
      <c r="D121" s="266"/>
      <c r="E121" s="266"/>
    </row>
    <row r="122" spans="4:5">
      <c r="D122" s="266"/>
      <c r="E122" s="266"/>
    </row>
    <row r="123" spans="4:5">
      <c r="D123" s="266"/>
      <c r="E123" s="266"/>
    </row>
    <row r="124" spans="4:5">
      <c r="D124" s="266"/>
      <c r="E124" s="266"/>
    </row>
    <row r="125" spans="4:5">
      <c r="D125" s="266"/>
      <c r="E125" s="266"/>
    </row>
    <row r="126" spans="4:5">
      <c r="D126" s="266"/>
      <c r="E126" s="266"/>
    </row>
    <row r="127" spans="4:5">
      <c r="D127" s="266"/>
      <c r="E127" s="266"/>
    </row>
    <row r="128" spans="4:5">
      <c r="D128" s="266"/>
      <c r="E128" s="266"/>
    </row>
    <row r="129" spans="4:5">
      <c r="D129" s="266"/>
      <c r="E129" s="266"/>
    </row>
    <row r="130" spans="4:5">
      <c r="D130" s="266"/>
      <c r="E130" s="266"/>
    </row>
    <row r="131" spans="4:5">
      <c r="D131" s="266"/>
      <c r="E131" s="266"/>
    </row>
    <row r="132" spans="4:5">
      <c r="D132" s="266"/>
      <c r="E132" s="266"/>
    </row>
    <row r="133" spans="4:5">
      <c r="D133" s="266"/>
      <c r="E133" s="266"/>
    </row>
    <row r="134" spans="4:5">
      <c r="D134" s="266"/>
      <c r="E134" s="266"/>
    </row>
    <row r="135" spans="4:5">
      <c r="D135" s="266"/>
      <c r="E135" s="266"/>
    </row>
    <row r="136" spans="4:5">
      <c r="D136" s="266"/>
      <c r="E136" s="266"/>
    </row>
    <row r="137" spans="4:5">
      <c r="D137" s="266"/>
      <c r="E137" s="266"/>
    </row>
    <row r="138" spans="4:5">
      <c r="D138" s="266"/>
      <c r="E138" s="266"/>
    </row>
    <row r="139" spans="4:5">
      <c r="D139" s="266"/>
      <c r="E139" s="266"/>
    </row>
    <row r="140" spans="4:5">
      <c r="D140" s="266"/>
      <c r="E140" s="266"/>
    </row>
    <row r="141" spans="4:5">
      <c r="D141" s="266"/>
      <c r="E141" s="266"/>
    </row>
    <row r="142" spans="4:5">
      <c r="D142" s="266"/>
      <c r="E142" s="266"/>
    </row>
    <row r="143" spans="4:5">
      <c r="D143" s="266"/>
      <c r="E143" s="266"/>
    </row>
    <row r="144" spans="4:5">
      <c r="D144" s="266"/>
      <c r="E144" s="266"/>
    </row>
    <row r="145" spans="4:5">
      <c r="D145" s="266"/>
      <c r="E145" s="266"/>
    </row>
    <row r="146" spans="4:5">
      <c r="D146" s="266"/>
      <c r="E146" s="266"/>
    </row>
    <row r="147" spans="4:5">
      <c r="D147" s="266"/>
      <c r="E147" s="266"/>
    </row>
    <row r="148" spans="4:5">
      <c r="D148" s="266"/>
      <c r="E148" s="266"/>
    </row>
    <row r="149" spans="4:5">
      <c r="D149" s="266"/>
      <c r="E149" s="266"/>
    </row>
    <row r="150" spans="4:5">
      <c r="D150" s="266"/>
      <c r="E150" s="266"/>
    </row>
    <row r="151" spans="4:5">
      <c r="D151" s="266"/>
      <c r="E151" s="266"/>
    </row>
    <row r="152" spans="4:5">
      <c r="D152" s="266"/>
      <c r="E152" s="266"/>
    </row>
    <row r="153" spans="4:5">
      <c r="D153" s="266"/>
      <c r="E153" s="266"/>
    </row>
    <row r="154" spans="4:5">
      <c r="D154" s="266"/>
      <c r="E154" s="266"/>
    </row>
    <row r="155" spans="4:5">
      <c r="D155" s="266"/>
      <c r="E155" s="266"/>
    </row>
    <row r="156" spans="4:5">
      <c r="D156" s="266"/>
      <c r="E156" s="266"/>
    </row>
    <row r="157" spans="4:5">
      <c r="D157" s="266"/>
      <c r="E157" s="266"/>
    </row>
    <row r="158" spans="4:5">
      <c r="D158" s="266"/>
      <c r="E158" s="266"/>
    </row>
    <row r="159" spans="4:5">
      <c r="D159" s="266"/>
      <c r="E159" s="266"/>
    </row>
    <row r="160" spans="4:5">
      <c r="D160" s="266"/>
      <c r="E160" s="266"/>
    </row>
    <row r="161" spans="4:5">
      <c r="D161" s="266"/>
      <c r="E161" s="266"/>
    </row>
    <row r="162" spans="4:5">
      <c r="D162" s="266"/>
      <c r="E162" s="266"/>
    </row>
    <row r="163" spans="4:5">
      <c r="D163" s="266"/>
      <c r="E163" s="266"/>
    </row>
    <row r="164" spans="4:5">
      <c r="D164" s="266"/>
      <c r="E164" s="266"/>
    </row>
    <row r="165" spans="4:5">
      <c r="D165" s="266"/>
      <c r="E165" s="266"/>
    </row>
    <row r="166" spans="4:5">
      <c r="D166" s="266"/>
      <c r="E166" s="266"/>
    </row>
    <row r="167" spans="4:5">
      <c r="D167" s="266"/>
      <c r="E167" s="266"/>
    </row>
    <row r="168" spans="4:5">
      <c r="D168" s="266"/>
      <c r="E168" s="266"/>
    </row>
    <row r="169" spans="4:5">
      <c r="D169" s="266"/>
      <c r="E169" s="266"/>
    </row>
    <row r="170" spans="4:5">
      <c r="D170" s="266"/>
      <c r="E170" s="266"/>
    </row>
    <row r="171" spans="4:5">
      <c r="D171" s="266"/>
      <c r="E171" s="266"/>
    </row>
    <row r="172" spans="4:5">
      <c r="D172" s="266"/>
      <c r="E172" s="266"/>
    </row>
    <row r="173" spans="4:5">
      <c r="D173" s="266"/>
      <c r="E173" s="266"/>
    </row>
    <row r="174" spans="4:5">
      <c r="D174" s="266"/>
      <c r="E174" s="266"/>
    </row>
    <row r="175" spans="4:5">
      <c r="D175" s="266"/>
      <c r="E175" s="266"/>
    </row>
    <row r="176" spans="4:5">
      <c r="D176" s="266"/>
      <c r="E176" s="266"/>
    </row>
    <row r="177" spans="4:5">
      <c r="D177" s="266"/>
      <c r="E177" s="266"/>
    </row>
    <row r="178" spans="4:5">
      <c r="D178" s="266"/>
      <c r="E178" s="266"/>
    </row>
    <row r="179" spans="4:5">
      <c r="D179" s="266"/>
      <c r="E179" s="266"/>
    </row>
    <row r="180" spans="4:5">
      <c r="D180" s="266"/>
      <c r="E180" s="266"/>
    </row>
    <row r="181" spans="4:5">
      <c r="D181" s="266"/>
      <c r="E181" s="266"/>
    </row>
    <row r="182" spans="4:5">
      <c r="D182" s="266"/>
      <c r="E182" s="266"/>
    </row>
    <row r="183" spans="4:5">
      <c r="D183" s="266"/>
      <c r="E183" s="266"/>
    </row>
    <row r="184" spans="4:5">
      <c r="D184" s="266"/>
      <c r="E184" s="266"/>
    </row>
    <row r="185" spans="4:5">
      <c r="D185" s="266"/>
      <c r="E185" s="266"/>
    </row>
    <row r="186" spans="4:5">
      <c r="D186" s="266"/>
      <c r="E186" s="266"/>
    </row>
    <row r="187" spans="4:5">
      <c r="D187" s="266"/>
      <c r="E187" s="266"/>
    </row>
    <row r="188" spans="4:5">
      <c r="D188" s="266"/>
      <c r="E188" s="266"/>
    </row>
    <row r="189" spans="4:5">
      <c r="D189" s="266"/>
      <c r="E189" s="266"/>
    </row>
    <row r="190" spans="4:5">
      <c r="D190" s="266"/>
      <c r="E190" s="266"/>
    </row>
    <row r="191" spans="4:5">
      <c r="D191" s="266"/>
      <c r="E191" s="266"/>
    </row>
    <row r="192" spans="4:5">
      <c r="D192" s="266"/>
      <c r="E192" s="266"/>
    </row>
    <row r="193" spans="4:5">
      <c r="D193" s="266"/>
      <c r="E193" s="266"/>
    </row>
    <row r="194" spans="4:5">
      <c r="D194" s="266"/>
      <c r="E194" s="266"/>
    </row>
    <row r="195" spans="4:5">
      <c r="D195" s="266"/>
      <c r="E195" s="266"/>
    </row>
    <row r="196" spans="4:5">
      <c r="D196" s="266"/>
      <c r="E196" s="266"/>
    </row>
    <row r="197" spans="4:5">
      <c r="D197" s="266"/>
      <c r="E197" s="266"/>
    </row>
    <row r="198" spans="4:5">
      <c r="D198" s="266"/>
      <c r="E198" s="266"/>
    </row>
    <row r="199" spans="4:5">
      <c r="D199" s="266"/>
      <c r="E199" s="266"/>
    </row>
    <row r="200" spans="4:5">
      <c r="D200" s="266"/>
      <c r="E200" s="266"/>
    </row>
    <row r="201" spans="4:5">
      <c r="D201" s="266"/>
      <c r="E201" s="266"/>
    </row>
    <row r="202" spans="4:5">
      <c r="D202" s="266"/>
      <c r="E202" s="266"/>
    </row>
    <row r="203" spans="4:5">
      <c r="D203" s="266"/>
      <c r="E203" s="266"/>
    </row>
    <row r="204" spans="4:5">
      <c r="D204" s="266"/>
      <c r="E204" s="266"/>
    </row>
    <row r="205" spans="4:5">
      <c r="D205" s="266"/>
      <c r="E205" s="266"/>
    </row>
    <row r="206" spans="4:5">
      <c r="D206" s="266"/>
      <c r="E206" s="266"/>
    </row>
    <row r="207" spans="4:5">
      <c r="D207" s="266"/>
      <c r="E207" s="266"/>
    </row>
    <row r="208" spans="4:5">
      <c r="D208" s="266"/>
      <c r="E208" s="266"/>
    </row>
    <row r="209" spans="4:5">
      <c r="D209" s="266"/>
      <c r="E209" s="266"/>
    </row>
    <row r="210" spans="4:5">
      <c r="D210" s="266"/>
      <c r="E210" s="266"/>
    </row>
    <row r="211" spans="4:5">
      <c r="D211" s="266"/>
      <c r="E211" s="266"/>
    </row>
    <row r="212" spans="4:5">
      <c r="D212" s="266"/>
      <c r="E212" s="266"/>
    </row>
    <row r="213" spans="4:5">
      <c r="D213" s="266"/>
      <c r="E213" s="266"/>
    </row>
    <row r="214" spans="4:5">
      <c r="D214" s="266"/>
      <c r="E214" s="266"/>
    </row>
    <row r="215" spans="4:5">
      <c r="D215" s="266"/>
      <c r="E215" s="266"/>
    </row>
    <row r="216" spans="4:5">
      <c r="D216" s="266"/>
      <c r="E216" s="266"/>
    </row>
    <row r="217" spans="4:5">
      <c r="D217" s="266"/>
      <c r="E217" s="266"/>
    </row>
    <row r="218" spans="4:5">
      <c r="D218" s="266"/>
      <c r="E218" s="266"/>
    </row>
    <row r="219" spans="4:5">
      <c r="D219" s="266"/>
      <c r="E219" s="266"/>
    </row>
    <row r="220" spans="4:5">
      <c r="D220" s="266"/>
      <c r="E220" s="266"/>
    </row>
    <row r="221" spans="4:5">
      <c r="D221" s="266"/>
      <c r="E221" s="266"/>
    </row>
    <row r="222" spans="4:5">
      <c r="D222" s="266"/>
      <c r="E222" s="266"/>
    </row>
    <row r="223" spans="4:5">
      <c r="D223" s="266"/>
      <c r="E223" s="266"/>
    </row>
    <row r="224" spans="4:5">
      <c r="D224" s="266"/>
      <c r="E224" s="266"/>
    </row>
    <row r="225" spans="4:5">
      <c r="D225" s="266"/>
      <c r="E225" s="266"/>
    </row>
    <row r="226" spans="4:5">
      <c r="D226" s="266"/>
      <c r="E226" s="266"/>
    </row>
    <row r="227" spans="4:5">
      <c r="D227" s="266"/>
      <c r="E227" s="266"/>
    </row>
    <row r="228" spans="4:5">
      <c r="D228" s="266"/>
      <c r="E228" s="266"/>
    </row>
    <row r="229" spans="4:5">
      <c r="D229" s="266"/>
      <c r="E229" s="266"/>
    </row>
    <row r="230" spans="4:5">
      <c r="D230" s="266"/>
      <c r="E230" s="266"/>
    </row>
    <row r="231" spans="4:5">
      <c r="D231" s="266"/>
      <c r="E231" s="266"/>
    </row>
    <row r="232" spans="4:5">
      <c r="D232" s="266"/>
      <c r="E232" s="266"/>
    </row>
    <row r="233" spans="4:5">
      <c r="D233" s="266"/>
      <c r="E233" s="266"/>
    </row>
    <row r="234" spans="4:5">
      <c r="D234" s="266"/>
      <c r="E234" s="266"/>
    </row>
    <row r="235" spans="4:5">
      <c r="D235" s="266"/>
      <c r="E235" s="266"/>
    </row>
    <row r="236" spans="4:5">
      <c r="D236" s="266"/>
      <c r="E236" s="266"/>
    </row>
    <row r="237" spans="4:5">
      <c r="D237" s="266"/>
      <c r="E237" s="266"/>
    </row>
    <row r="238" spans="4:5">
      <c r="D238" s="266"/>
      <c r="E238" s="266"/>
    </row>
    <row r="239" spans="4:5">
      <c r="D239" s="266"/>
      <c r="E239" s="266"/>
    </row>
    <row r="240" spans="4:5">
      <c r="D240" s="266"/>
      <c r="E240" s="266"/>
    </row>
    <row r="241" spans="4:5">
      <c r="D241" s="266"/>
      <c r="E241" s="266"/>
    </row>
    <row r="242" spans="4:5">
      <c r="D242" s="266"/>
      <c r="E242" s="266"/>
    </row>
    <row r="243" spans="4:5">
      <c r="D243" s="266"/>
      <c r="E243" s="266"/>
    </row>
    <row r="244" spans="4:5">
      <c r="D244" s="266"/>
      <c r="E244" s="266"/>
    </row>
    <row r="245" spans="4:5">
      <c r="D245" s="266"/>
      <c r="E245" s="266"/>
    </row>
    <row r="246" spans="4:5">
      <c r="D246" s="266"/>
      <c r="E246" s="266"/>
    </row>
    <row r="247" spans="4:5">
      <c r="D247" s="266"/>
      <c r="E247" s="266"/>
    </row>
    <row r="248" spans="4:5">
      <c r="D248" s="266"/>
      <c r="E248" s="266"/>
    </row>
    <row r="249" spans="4:5">
      <c r="D249" s="266"/>
      <c r="E249" s="266"/>
    </row>
    <row r="250" spans="4:5">
      <c r="D250" s="266"/>
      <c r="E250" s="266"/>
    </row>
    <row r="251" spans="4:5">
      <c r="D251" s="266"/>
      <c r="E251" s="266"/>
    </row>
    <row r="252" spans="4:5">
      <c r="D252" s="266"/>
      <c r="E252" s="266"/>
    </row>
    <row r="253" spans="4:5">
      <c r="D253" s="266"/>
      <c r="E253" s="266"/>
    </row>
    <row r="254" spans="4:5">
      <c r="D254" s="266"/>
      <c r="E254" s="266"/>
    </row>
    <row r="255" spans="4:5">
      <c r="D255" s="266"/>
      <c r="E255" s="266"/>
    </row>
    <row r="256" spans="4:5">
      <c r="D256" s="266"/>
      <c r="E256" s="266"/>
    </row>
    <row r="257" spans="4:5">
      <c r="D257" s="266"/>
      <c r="E257" s="266"/>
    </row>
    <row r="258" spans="4:5">
      <c r="D258" s="266"/>
      <c r="E258" s="266"/>
    </row>
    <row r="259" spans="4:5">
      <c r="D259" s="266"/>
      <c r="E259" s="266"/>
    </row>
    <row r="260" spans="4:5">
      <c r="D260" s="266"/>
      <c r="E260" s="266"/>
    </row>
    <row r="261" spans="4:5">
      <c r="D261" s="266"/>
      <c r="E261" s="266"/>
    </row>
    <row r="262" spans="4:5">
      <c r="D262" s="266"/>
      <c r="E262" s="266"/>
    </row>
    <row r="263" spans="4:5">
      <c r="D263" s="266"/>
      <c r="E263" s="266"/>
    </row>
    <row r="264" spans="4:5">
      <c r="D264" s="266"/>
      <c r="E264" s="266"/>
    </row>
    <row r="265" spans="4:5">
      <c r="D265" s="266"/>
      <c r="E265" s="266"/>
    </row>
    <row r="266" spans="4:5">
      <c r="D266" s="266"/>
      <c r="E266" s="266"/>
    </row>
    <row r="267" spans="4:5">
      <c r="D267" s="266"/>
      <c r="E267" s="266"/>
    </row>
    <row r="268" spans="4:5">
      <c r="D268" s="266"/>
      <c r="E268" s="266"/>
    </row>
    <row r="269" spans="4:5">
      <c r="D269" s="266"/>
      <c r="E269" s="266"/>
    </row>
    <row r="270" spans="4:5">
      <c r="D270" s="266"/>
      <c r="E270" s="266"/>
    </row>
    <row r="271" spans="4:5">
      <c r="D271" s="266"/>
      <c r="E271" s="266"/>
    </row>
    <row r="272" spans="4:5">
      <c r="D272" s="266"/>
      <c r="E272" s="266"/>
    </row>
    <row r="273" spans="4:5">
      <c r="D273" s="266"/>
      <c r="E273" s="266"/>
    </row>
    <row r="274" spans="4:5">
      <c r="D274" s="266"/>
      <c r="E274" s="266"/>
    </row>
    <row r="275" spans="4:5">
      <c r="D275" s="266"/>
      <c r="E275" s="266"/>
    </row>
    <row r="276" spans="4:5">
      <c r="D276" s="266"/>
      <c r="E276" s="266"/>
    </row>
    <row r="277" spans="4:5">
      <c r="D277" s="266"/>
      <c r="E277" s="266"/>
    </row>
    <row r="278" spans="4:5">
      <c r="D278" s="266"/>
      <c r="E278" s="266"/>
    </row>
    <row r="279" spans="4:5">
      <c r="D279" s="266"/>
      <c r="E279" s="266"/>
    </row>
    <row r="280" spans="4:5">
      <c r="D280" s="266"/>
      <c r="E280" s="266"/>
    </row>
    <row r="281" spans="4:5">
      <c r="D281" s="266"/>
      <c r="E281" s="266"/>
    </row>
    <row r="282" spans="4:5">
      <c r="D282" s="266"/>
      <c r="E282" s="266"/>
    </row>
    <row r="283" spans="4:5">
      <c r="D283" s="266"/>
      <c r="E283" s="266"/>
    </row>
    <row r="284" spans="4:5">
      <c r="D284" s="266"/>
      <c r="E284" s="266"/>
    </row>
    <row r="285" spans="4:5">
      <c r="D285" s="266"/>
      <c r="E285" s="266"/>
    </row>
    <row r="286" spans="4:5">
      <c r="D286" s="266"/>
      <c r="E286" s="266"/>
    </row>
    <row r="287" spans="4:5">
      <c r="D287" s="266"/>
      <c r="E287" s="266"/>
    </row>
    <row r="288" spans="4:5">
      <c r="D288" s="266"/>
      <c r="E288" s="266"/>
    </row>
    <row r="289" spans="4:5">
      <c r="D289" s="266"/>
      <c r="E289" s="266"/>
    </row>
    <row r="290" spans="4:5">
      <c r="D290" s="266"/>
      <c r="E290" s="266"/>
    </row>
    <row r="291" spans="4:5">
      <c r="D291" s="266"/>
      <c r="E291" s="266"/>
    </row>
    <row r="292" spans="4:5">
      <c r="D292" s="266"/>
      <c r="E292" s="266"/>
    </row>
    <row r="293" spans="4:5">
      <c r="D293" s="266"/>
      <c r="E293" s="266"/>
    </row>
    <row r="294" spans="4:5">
      <c r="D294" s="266"/>
      <c r="E294" s="266"/>
    </row>
    <row r="295" spans="4:5">
      <c r="D295" s="266"/>
      <c r="E295" s="266"/>
    </row>
    <row r="296" spans="4:5">
      <c r="D296" s="266"/>
      <c r="E296" s="266"/>
    </row>
    <row r="297" spans="4:5">
      <c r="D297" s="266"/>
      <c r="E297" s="266"/>
    </row>
    <row r="298" spans="4:5">
      <c r="D298" s="266"/>
      <c r="E298" s="266"/>
    </row>
    <row r="299" spans="4:5">
      <c r="D299" s="266"/>
      <c r="E299" s="266"/>
    </row>
    <row r="300" spans="4:5">
      <c r="D300" s="266"/>
      <c r="E300" s="266"/>
    </row>
    <row r="301" spans="4:5">
      <c r="D301" s="266"/>
      <c r="E301" s="266"/>
    </row>
    <row r="302" spans="4:5">
      <c r="D302" s="266"/>
      <c r="E302" s="266"/>
    </row>
    <row r="303" spans="4:5">
      <c r="D303" s="266"/>
      <c r="E303" s="266"/>
    </row>
    <row r="304" spans="4:5">
      <c r="D304" s="266"/>
      <c r="E304" s="266"/>
    </row>
    <row r="305" spans="4:5">
      <c r="D305" s="266"/>
      <c r="E305" s="266"/>
    </row>
    <row r="306" spans="4:5">
      <c r="D306" s="266"/>
      <c r="E306" s="266"/>
    </row>
    <row r="307" spans="4:5">
      <c r="D307" s="266"/>
      <c r="E307" s="266"/>
    </row>
    <row r="308" spans="4:5">
      <c r="D308" s="266"/>
      <c r="E308" s="266"/>
    </row>
    <row r="309" spans="4:5">
      <c r="D309" s="266"/>
      <c r="E309" s="266"/>
    </row>
    <row r="310" spans="4:5">
      <c r="D310" s="266"/>
      <c r="E310" s="266"/>
    </row>
    <row r="311" spans="4:5">
      <c r="D311" s="266"/>
      <c r="E311" s="266"/>
    </row>
    <row r="312" spans="4:5">
      <c r="D312" s="266"/>
      <c r="E312" s="266"/>
    </row>
    <row r="313" spans="4:5">
      <c r="D313" s="266"/>
      <c r="E313" s="266"/>
    </row>
    <row r="314" spans="4:5">
      <c r="D314" s="266"/>
      <c r="E314" s="266"/>
    </row>
    <row r="315" spans="4:5">
      <c r="D315" s="266"/>
      <c r="E315" s="266"/>
    </row>
    <row r="316" spans="4:5">
      <c r="D316" s="266"/>
      <c r="E316" s="266"/>
    </row>
    <row r="317" spans="4:5">
      <c r="D317" s="266"/>
      <c r="E317" s="266"/>
    </row>
    <row r="318" spans="4:5">
      <c r="D318" s="266"/>
      <c r="E318" s="266"/>
    </row>
    <row r="319" spans="4:5">
      <c r="D319" s="266"/>
      <c r="E319" s="266"/>
    </row>
    <row r="320" spans="4:5">
      <c r="D320" s="266"/>
      <c r="E320" s="266"/>
    </row>
    <row r="321" spans="4:5">
      <c r="D321" s="266"/>
      <c r="E321" s="266"/>
    </row>
    <row r="322" spans="4:5">
      <c r="D322" s="266"/>
      <c r="E322" s="266"/>
    </row>
    <row r="323" spans="4:5">
      <c r="D323" s="266"/>
      <c r="E323" s="266"/>
    </row>
    <row r="324" spans="4:5">
      <c r="D324" s="266"/>
      <c r="E324" s="266"/>
    </row>
    <row r="325" spans="4:5">
      <c r="D325" s="266"/>
      <c r="E325" s="266"/>
    </row>
    <row r="326" spans="4:5">
      <c r="D326" s="266"/>
      <c r="E326" s="266"/>
    </row>
    <row r="327" spans="4:5">
      <c r="D327" s="266"/>
      <c r="E327" s="266"/>
    </row>
    <row r="328" spans="4:5">
      <c r="D328" s="266"/>
      <c r="E328" s="266"/>
    </row>
    <row r="329" spans="4:5">
      <c r="D329" s="266"/>
      <c r="E329" s="266"/>
    </row>
    <row r="330" spans="4:5">
      <c r="D330" s="266"/>
      <c r="E330" s="266"/>
    </row>
    <row r="331" spans="4:5">
      <c r="D331" s="266"/>
      <c r="E331" s="266"/>
    </row>
    <row r="332" spans="4:5">
      <c r="D332" s="266"/>
      <c r="E332" s="266"/>
    </row>
    <row r="333" spans="4:5">
      <c r="D333" s="266"/>
      <c r="E333" s="266"/>
    </row>
    <row r="334" spans="4:5">
      <c r="D334" s="266"/>
      <c r="E334" s="266"/>
    </row>
    <row r="335" spans="4:5">
      <c r="D335" s="266"/>
      <c r="E335" s="266"/>
    </row>
    <row r="336" spans="4:5">
      <c r="D336" s="266"/>
      <c r="E336" s="266"/>
    </row>
    <row r="337" spans="4:5">
      <c r="D337" s="266"/>
      <c r="E337" s="266"/>
    </row>
    <row r="338" spans="4:5">
      <c r="D338" s="266"/>
      <c r="E338" s="266"/>
    </row>
    <row r="339" spans="4:5">
      <c r="D339" s="266"/>
      <c r="E339" s="266"/>
    </row>
    <row r="340" spans="4:5">
      <c r="D340" s="266"/>
      <c r="E340" s="266"/>
    </row>
    <row r="341" spans="4:5">
      <c r="D341" s="266"/>
      <c r="E341" s="266"/>
    </row>
    <row r="342" spans="4:5">
      <c r="D342" s="266"/>
      <c r="E342" s="266"/>
    </row>
    <row r="343" spans="4:5">
      <c r="D343" s="266"/>
      <c r="E343" s="266"/>
    </row>
    <row r="344" spans="4:5">
      <c r="D344" s="266"/>
      <c r="E344" s="266"/>
    </row>
    <row r="345" spans="4:5">
      <c r="D345" s="266"/>
      <c r="E345" s="266"/>
    </row>
    <row r="346" spans="4:5">
      <c r="D346" s="266"/>
      <c r="E346" s="266"/>
    </row>
    <row r="347" spans="4:5">
      <c r="D347" s="266"/>
      <c r="E347" s="266"/>
    </row>
    <row r="348" spans="4:5">
      <c r="D348" s="266"/>
      <c r="E348" s="266"/>
    </row>
    <row r="349" spans="4:5">
      <c r="D349" s="266"/>
      <c r="E349" s="266"/>
    </row>
    <row r="350" spans="4:5">
      <c r="D350" s="266"/>
      <c r="E350" s="266"/>
    </row>
    <row r="351" spans="4:5">
      <c r="D351" s="266"/>
      <c r="E351" s="266"/>
    </row>
    <row r="352" spans="4:5">
      <c r="D352" s="266"/>
      <c r="E352" s="266"/>
    </row>
    <row r="353" spans="4:5">
      <c r="D353" s="266"/>
      <c r="E353" s="266"/>
    </row>
    <row r="354" spans="4:5">
      <c r="D354" s="266"/>
      <c r="E354" s="266"/>
    </row>
    <row r="355" spans="4:5">
      <c r="D355" s="266"/>
      <c r="E355" s="266"/>
    </row>
    <row r="356" spans="4:5">
      <c r="D356" s="266"/>
      <c r="E356" s="266"/>
    </row>
    <row r="357" spans="4:5">
      <c r="D357" s="266"/>
      <c r="E357" s="266"/>
    </row>
    <row r="358" spans="4:5">
      <c r="D358" s="266"/>
      <c r="E358" s="266"/>
    </row>
    <row r="359" spans="4:5">
      <c r="D359" s="266"/>
      <c r="E359" s="266"/>
    </row>
    <row r="360" spans="4:5">
      <c r="D360" s="266"/>
      <c r="E360" s="266"/>
    </row>
    <row r="361" spans="4:5">
      <c r="D361" s="266"/>
      <c r="E361" s="266"/>
    </row>
    <row r="362" spans="4:5">
      <c r="D362" s="266"/>
      <c r="E362" s="266"/>
    </row>
    <row r="363" spans="4:5">
      <c r="D363" s="266"/>
      <c r="E363" s="266"/>
    </row>
    <row r="364" spans="4:5">
      <c r="D364" s="266"/>
      <c r="E364" s="266"/>
    </row>
    <row r="365" spans="4:5">
      <c r="D365" s="266"/>
      <c r="E365" s="266"/>
    </row>
    <row r="366" spans="4:5">
      <c r="D366" s="266"/>
      <c r="E366" s="266"/>
    </row>
    <row r="367" spans="4:5">
      <c r="D367" s="266"/>
      <c r="E367" s="266"/>
    </row>
    <row r="368" spans="4:5">
      <c r="D368" s="266"/>
      <c r="E368" s="266"/>
    </row>
    <row r="369" spans="4:5">
      <c r="D369" s="266"/>
      <c r="E369" s="266"/>
    </row>
    <row r="370" spans="4:5">
      <c r="D370" s="266"/>
      <c r="E370" s="266"/>
    </row>
    <row r="371" spans="4:5">
      <c r="D371" s="266"/>
      <c r="E371" s="266"/>
    </row>
    <row r="372" spans="4:5">
      <c r="D372" s="266"/>
      <c r="E372" s="266"/>
    </row>
    <row r="373" spans="4:5">
      <c r="D373" s="266"/>
      <c r="E373" s="266"/>
    </row>
    <row r="374" spans="4:5">
      <c r="D374" s="266"/>
      <c r="E374" s="266"/>
    </row>
    <row r="375" spans="4:5">
      <c r="D375" s="266"/>
      <c r="E375" s="266"/>
    </row>
    <row r="376" spans="4:5">
      <c r="D376" s="266"/>
      <c r="E376" s="266"/>
    </row>
    <row r="377" spans="4:5">
      <c r="D377" s="266"/>
      <c r="E377" s="266"/>
    </row>
    <row r="378" spans="4:5">
      <c r="D378" s="266"/>
      <c r="E378" s="266"/>
    </row>
    <row r="379" spans="4:5">
      <c r="D379" s="266"/>
      <c r="E379" s="266"/>
    </row>
    <row r="380" spans="4:5">
      <c r="D380" s="266"/>
      <c r="E380" s="266"/>
    </row>
    <row r="381" spans="4:5">
      <c r="D381" s="266"/>
      <c r="E381" s="266"/>
    </row>
    <row r="382" spans="4:5">
      <c r="D382" s="266"/>
      <c r="E382" s="266"/>
    </row>
    <row r="383" spans="4:5">
      <c r="D383" s="266"/>
      <c r="E383" s="266"/>
    </row>
    <row r="384" spans="4:5">
      <c r="D384" s="266"/>
      <c r="E384" s="266"/>
    </row>
    <row r="385" spans="4:5">
      <c r="D385" s="266"/>
      <c r="E385" s="266"/>
    </row>
    <row r="386" spans="4:5">
      <c r="D386" s="266"/>
      <c r="E386" s="266"/>
    </row>
    <row r="387" spans="4:5">
      <c r="D387" s="266"/>
      <c r="E387" s="266"/>
    </row>
    <row r="388" spans="4:5">
      <c r="D388" s="266"/>
      <c r="E388" s="266"/>
    </row>
    <row r="389" spans="4:5">
      <c r="D389" s="266"/>
      <c r="E389" s="266"/>
    </row>
    <row r="390" spans="4:5">
      <c r="D390" s="266"/>
      <c r="E390" s="266"/>
    </row>
    <row r="391" spans="4:5">
      <c r="D391" s="266"/>
      <c r="E391" s="266"/>
    </row>
    <row r="392" spans="4:5">
      <c r="D392" s="266"/>
      <c r="E392" s="266"/>
    </row>
    <row r="393" spans="4:5">
      <c r="D393" s="266"/>
      <c r="E393" s="266"/>
    </row>
    <row r="394" spans="4:5">
      <c r="D394" s="266"/>
      <c r="E394" s="266"/>
    </row>
    <row r="395" spans="4:5">
      <c r="D395" s="266"/>
      <c r="E395" s="266"/>
    </row>
    <row r="396" spans="4:5">
      <c r="D396" s="266"/>
      <c r="E396" s="266"/>
    </row>
    <row r="397" spans="4:5">
      <c r="D397" s="266"/>
      <c r="E397" s="266"/>
    </row>
    <row r="398" spans="4:5">
      <c r="D398" s="266"/>
      <c r="E398" s="266"/>
    </row>
    <row r="399" spans="4:5">
      <c r="D399" s="266"/>
      <c r="E399" s="266"/>
    </row>
    <row r="400" spans="4:5">
      <c r="D400" s="266"/>
      <c r="E400" s="266"/>
    </row>
    <row r="401" spans="4:5">
      <c r="D401" s="266"/>
      <c r="E401" s="266"/>
    </row>
    <row r="402" spans="4:5">
      <c r="D402" s="266"/>
      <c r="E402" s="266"/>
    </row>
    <row r="403" spans="4:5">
      <c r="D403" s="266"/>
      <c r="E403" s="266"/>
    </row>
    <row r="404" spans="4:5">
      <c r="D404" s="266"/>
      <c r="E404" s="266"/>
    </row>
    <row r="405" spans="4:5">
      <c r="D405" s="266"/>
      <c r="E405" s="266"/>
    </row>
    <row r="406" spans="4:5">
      <c r="D406" s="266"/>
      <c r="E406" s="266"/>
    </row>
    <row r="407" spans="4:5">
      <c r="D407" s="266"/>
      <c r="E407" s="266"/>
    </row>
    <row r="408" spans="4:5">
      <c r="D408" s="266"/>
      <c r="E408" s="266"/>
    </row>
    <row r="409" spans="4:5">
      <c r="D409" s="266"/>
      <c r="E409" s="266"/>
    </row>
    <row r="410" spans="4:5">
      <c r="D410" s="266"/>
      <c r="E410" s="266"/>
    </row>
    <row r="411" spans="4:5">
      <c r="D411" s="266"/>
      <c r="E411" s="266"/>
    </row>
    <row r="412" spans="4:5">
      <c r="D412" s="266"/>
      <c r="E412" s="266"/>
    </row>
    <row r="413" spans="4:5">
      <c r="D413" s="266"/>
      <c r="E413" s="266"/>
    </row>
    <row r="414" spans="4:5">
      <c r="D414" s="266"/>
      <c r="E414" s="266"/>
    </row>
    <row r="415" spans="4:5">
      <c r="D415" s="266"/>
      <c r="E415" s="266"/>
    </row>
    <row r="416" spans="4:5">
      <c r="D416" s="266"/>
      <c r="E416" s="266"/>
    </row>
    <row r="417" spans="4:5">
      <c r="D417" s="266"/>
      <c r="E417" s="266"/>
    </row>
    <row r="418" spans="4:5">
      <c r="D418" s="266"/>
      <c r="E418" s="266"/>
    </row>
    <row r="419" spans="4:5">
      <c r="D419" s="266"/>
      <c r="E419" s="266"/>
    </row>
    <row r="420" spans="4:5">
      <c r="D420" s="266"/>
      <c r="E420" s="266"/>
    </row>
    <row r="421" spans="4:5">
      <c r="D421" s="266"/>
      <c r="E421" s="266"/>
    </row>
    <row r="422" spans="4:5">
      <c r="D422" s="266"/>
      <c r="E422" s="266"/>
    </row>
    <row r="423" spans="4:5">
      <c r="D423" s="266"/>
      <c r="E423" s="266"/>
    </row>
    <row r="424" spans="4:5">
      <c r="D424" s="266"/>
      <c r="E424" s="266"/>
    </row>
    <row r="425" spans="4:5">
      <c r="D425" s="266"/>
      <c r="E425" s="266"/>
    </row>
    <row r="426" spans="4:5">
      <c r="D426" s="266"/>
      <c r="E426" s="266"/>
    </row>
    <row r="427" spans="4:5">
      <c r="D427" s="266"/>
      <c r="E427" s="266"/>
    </row>
    <row r="428" spans="4:5">
      <c r="D428" s="266"/>
      <c r="E428" s="266"/>
    </row>
    <row r="429" spans="4:5">
      <c r="D429" s="266"/>
      <c r="E429" s="266"/>
    </row>
    <row r="430" spans="4:5">
      <c r="D430" s="266"/>
      <c r="E430" s="266"/>
    </row>
    <row r="431" spans="4:5">
      <c r="D431" s="266"/>
      <c r="E431" s="266"/>
    </row>
    <row r="432" spans="4:5">
      <c r="D432" s="266"/>
      <c r="E432" s="266"/>
    </row>
    <row r="433" spans="4:5">
      <c r="D433" s="266"/>
      <c r="E433" s="266"/>
    </row>
    <row r="434" spans="4:5">
      <c r="D434" s="266"/>
      <c r="E434" s="266"/>
    </row>
    <row r="435" spans="4:5">
      <c r="D435" s="266"/>
      <c r="E435" s="266"/>
    </row>
    <row r="436" spans="4:5">
      <c r="D436" s="266"/>
      <c r="E436" s="266"/>
    </row>
    <row r="437" spans="4:5">
      <c r="D437" s="266"/>
      <c r="E437" s="266"/>
    </row>
    <row r="438" spans="4:5">
      <c r="D438" s="266"/>
      <c r="E438" s="266"/>
    </row>
    <row r="439" spans="4:5">
      <c r="D439" s="266"/>
      <c r="E439" s="266"/>
    </row>
    <row r="440" spans="4:5">
      <c r="D440" s="266"/>
      <c r="E440" s="266"/>
    </row>
    <row r="441" spans="4:5">
      <c r="D441" s="266"/>
      <c r="E441" s="266"/>
    </row>
    <row r="442" spans="4:5">
      <c r="D442" s="266"/>
      <c r="E442" s="266"/>
    </row>
    <row r="443" spans="4:5">
      <c r="D443" s="266"/>
      <c r="E443" s="266"/>
    </row>
    <row r="444" spans="4:5">
      <c r="D444" s="266"/>
      <c r="E444" s="266"/>
    </row>
    <row r="445" spans="4:5">
      <c r="D445" s="266"/>
      <c r="E445" s="266"/>
    </row>
    <row r="446" spans="4:5">
      <c r="D446" s="266"/>
      <c r="E446" s="266"/>
    </row>
    <row r="447" spans="4:5">
      <c r="D447" s="266"/>
      <c r="E447" s="266"/>
    </row>
    <row r="448" spans="4:5">
      <c r="D448" s="266"/>
      <c r="E448" s="266"/>
    </row>
    <row r="449" spans="4:5">
      <c r="D449" s="266"/>
      <c r="E449" s="266"/>
    </row>
    <row r="450" spans="4:5">
      <c r="D450" s="266"/>
      <c r="E450" s="266"/>
    </row>
    <row r="451" spans="4:5">
      <c r="D451" s="266"/>
      <c r="E451" s="266"/>
    </row>
    <row r="452" spans="4:5">
      <c r="D452" s="266"/>
      <c r="E452" s="266"/>
    </row>
    <row r="453" spans="4:5">
      <c r="D453" s="266"/>
      <c r="E453" s="266"/>
    </row>
    <row r="454" spans="4:5">
      <c r="D454" s="266"/>
      <c r="E454" s="266"/>
    </row>
    <row r="455" spans="4:5">
      <c r="D455" s="266"/>
      <c r="E455" s="266"/>
    </row>
    <row r="456" spans="4:5">
      <c r="D456" s="266"/>
      <c r="E456" s="266"/>
    </row>
    <row r="457" spans="4:5">
      <c r="D457" s="266"/>
      <c r="E457" s="266"/>
    </row>
    <row r="458" spans="4:5">
      <c r="D458" s="266"/>
      <c r="E458" s="266"/>
    </row>
    <row r="459" spans="4:5">
      <c r="D459" s="266"/>
      <c r="E459" s="266"/>
    </row>
    <row r="460" spans="4:5">
      <c r="D460" s="266"/>
      <c r="E460" s="266"/>
    </row>
    <row r="461" spans="4:5">
      <c r="D461" s="266"/>
      <c r="E461" s="266"/>
    </row>
    <row r="462" spans="4:5">
      <c r="D462" s="266"/>
      <c r="E462" s="266"/>
    </row>
    <row r="463" spans="4:5">
      <c r="D463" s="266"/>
      <c r="E463" s="266"/>
    </row>
    <row r="464" spans="4:5">
      <c r="D464" s="266"/>
      <c r="E464" s="266"/>
    </row>
    <row r="465" spans="4:5">
      <c r="D465" s="266"/>
      <c r="E465" s="266"/>
    </row>
    <row r="466" spans="4:5">
      <c r="D466" s="266"/>
      <c r="E466" s="266"/>
    </row>
    <row r="467" spans="4:5">
      <c r="D467" s="266"/>
      <c r="E467" s="266"/>
    </row>
    <row r="468" spans="4:5">
      <c r="D468" s="266"/>
      <c r="E468" s="266"/>
    </row>
    <row r="469" spans="4:5">
      <c r="D469" s="266"/>
      <c r="E469" s="266"/>
    </row>
    <row r="470" spans="4:5">
      <c r="D470" s="266"/>
      <c r="E470" s="266"/>
    </row>
    <row r="471" spans="4:5">
      <c r="D471" s="266"/>
      <c r="E471" s="266"/>
    </row>
    <row r="472" spans="4:5">
      <c r="D472" s="266"/>
      <c r="E472" s="266"/>
    </row>
    <row r="473" spans="4:5">
      <c r="D473" s="266"/>
      <c r="E473" s="266"/>
    </row>
    <row r="474" spans="4:5">
      <c r="D474" s="266"/>
      <c r="E474" s="266"/>
    </row>
    <row r="475" spans="4:5">
      <c r="D475" s="266"/>
      <c r="E475" s="266"/>
    </row>
    <row r="476" spans="4:5">
      <c r="D476" s="266"/>
      <c r="E476" s="266"/>
    </row>
    <row r="477" spans="4:5">
      <c r="D477" s="266"/>
      <c r="E477" s="266"/>
    </row>
    <row r="478" spans="4:5">
      <c r="D478" s="266"/>
      <c r="E478" s="266"/>
    </row>
    <row r="479" spans="4:5">
      <c r="D479" s="266"/>
      <c r="E479" s="266"/>
    </row>
    <row r="480" spans="4:5">
      <c r="D480" s="266"/>
      <c r="E480" s="266"/>
    </row>
    <row r="481" spans="4:5">
      <c r="D481" s="266"/>
      <c r="E481" s="266"/>
    </row>
    <row r="482" spans="4:5">
      <c r="D482" s="266"/>
      <c r="E482" s="266"/>
    </row>
    <row r="483" spans="4:5">
      <c r="D483" s="266"/>
      <c r="E483" s="266"/>
    </row>
    <row r="484" spans="4:5">
      <c r="D484" s="266"/>
      <c r="E484" s="266"/>
    </row>
    <row r="485" spans="4:5">
      <c r="D485" s="266"/>
      <c r="E485" s="266"/>
    </row>
    <row r="486" spans="4:5">
      <c r="D486" s="266"/>
      <c r="E486" s="266"/>
    </row>
    <row r="487" spans="4:5">
      <c r="D487" s="266"/>
      <c r="E487" s="266"/>
    </row>
    <row r="488" spans="4:5">
      <c r="D488" s="266"/>
      <c r="E488" s="266"/>
    </row>
    <row r="489" spans="4:5">
      <c r="D489" s="266"/>
      <c r="E489" s="266"/>
    </row>
    <row r="490" spans="4:5">
      <c r="D490" s="266"/>
      <c r="E490" s="266"/>
    </row>
    <row r="491" spans="4:5">
      <c r="D491" s="266"/>
      <c r="E491" s="266"/>
    </row>
    <row r="492" spans="4:5">
      <c r="D492" s="266"/>
      <c r="E492" s="266"/>
    </row>
    <row r="493" spans="4:5">
      <c r="D493" s="266"/>
      <c r="E493" s="266"/>
    </row>
    <row r="494" spans="4:5">
      <c r="D494" s="266"/>
      <c r="E494" s="266"/>
    </row>
    <row r="495" spans="4:5">
      <c r="D495" s="266"/>
      <c r="E495" s="266"/>
    </row>
    <row r="496" spans="4:5">
      <c r="D496" s="266"/>
      <c r="E496" s="266"/>
    </row>
    <row r="497" spans="4:5">
      <c r="D497" s="266"/>
      <c r="E497" s="266"/>
    </row>
    <row r="498" spans="4:5">
      <c r="D498" s="266"/>
      <c r="E498" s="266"/>
    </row>
    <row r="499" spans="4:5">
      <c r="D499" s="266"/>
      <c r="E499" s="266"/>
    </row>
    <row r="500" spans="4:5">
      <c r="D500" s="266"/>
      <c r="E500" s="266"/>
    </row>
    <row r="501" spans="4:5">
      <c r="D501" s="266"/>
      <c r="E501" s="266"/>
    </row>
    <row r="502" spans="4:5">
      <c r="D502" s="266"/>
      <c r="E502" s="266"/>
    </row>
    <row r="503" spans="4:5">
      <c r="D503" s="266"/>
      <c r="E503" s="266"/>
    </row>
    <row r="504" spans="4:5">
      <c r="D504" s="266"/>
      <c r="E504" s="266"/>
    </row>
    <row r="505" spans="4:5">
      <c r="D505" s="266"/>
      <c r="E505" s="266"/>
    </row>
    <row r="506" spans="4:5">
      <c r="D506" s="266"/>
      <c r="E506" s="266"/>
    </row>
    <row r="507" spans="4:5">
      <c r="D507" s="266"/>
      <c r="E507" s="266"/>
    </row>
    <row r="508" spans="4:5">
      <c r="D508" s="266"/>
      <c r="E508" s="266"/>
    </row>
    <row r="509" spans="4:5">
      <c r="D509" s="266"/>
      <c r="E509" s="266"/>
    </row>
    <row r="510" spans="4:5">
      <c r="D510" s="266"/>
      <c r="E510" s="266"/>
    </row>
    <row r="511" spans="4:5">
      <c r="D511" s="266"/>
      <c r="E511" s="266"/>
    </row>
    <row r="512" spans="4:5">
      <c r="D512" s="266"/>
      <c r="E512" s="266"/>
    </row>
    <row r="513" spans="4:5">
      <c r="D513" s="266"/>
      <c r="E513" s="266"/>
    </row>
    <row r="514" spans="4:5">
      <c r="D514" s="266"/>
      <c r="E514" s="266"/>
    </row>
    <row r="515" spans="4:5">
      <c r="D515" s="266"/>
      <c r="E515" s="266"/>
    </row>
    <row r="516" spans="4:5">
      <c r="D516" s="266"/>
      <c r="E516" s="266"/>
    </row>
    <row r="517" spans="4:5">
      <c r="D517" s="266"/>
      <c r="E517" s="266"/>
    </row>
    <row r="518" spans="4:5">
      <c r="D518" s="266"/>
      <c r="E518" s="266"/>
    </row>
    <row r="519" spans="4:5">
      <c r="D519" s="266"/>
      <c r="E519" s="266"/>
    </row>
    <row r="520" spans="4:5">
      <c r="D520" s="266"/>
      <c r="E520" s="266"/>
    </row>
    <row r="521" spans="4:5">
      <c r="D521" s="266"/>
      <c r="E521" s="266"/>
    </row>
    <row r="522" spans="4:5">
      <c r="D522" s="266"/>
      <c r="E522" s="266"/>
    </row>
    <row r="523" spans="4:5">
      <c r="D523" s="266"/>
      <c r="E523" s="266"/>
    </row>
    <row r="524" spans="4:5">
      <c r="D524" s="266"/>
      <c r="E524" s="266"/>
    </row>
  </sheetData>
  <mergeCells count="22">
    <mergeCell ref="A19:B19"/>
    <mergeCell ref="A1:E1"/>
    <mergeCell ref="B7:B9"/>
    <mergeCell ref="A6:B6"/>
    <mergeCell ref="A16:B16"/>
    <mergeCell ref="A5:C5"/>
    <mergeCell ref="A10:A12"/>
    <mergeCell ref="B10:B12"/>
    <mergeCell ref="A13:A15"/>
    <mergeCell ref="B13:B15"/>
    <mergeCell ref="A3:E3"/>
    <mergeCell ref="A4:C4"/>
    <mergeCell ref="A7:A9"/>
    <mergeCell ref="A22:B22"/>
    <mergeCell ref="A28:C28"/>
    <mergeCell ref="A38:B40"/>
    <mergeCell ref="B30:B32"/>
    <mergeCell ref="A30:A32"/>
    <mergeCell ref="A34:B36"/>
    <mergeCell ref="A24:B26"/>
    <mergeCell ref="A27:B27"/>
    <mergeCell ref="A37:B37"/>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D22" sqref="D22"/>
    </sheetView>
  </sheetViews>
  <sheetFormatPr defaultColWidth="32.140625" defaultRowHeight="14.25" customHeight="1"/>
  <cols>
    <col min="1" max="1" width="31.28515625" style="187" customWidth="1"/>
    <col min="2" max="11" width="14.140625" style="185" customWidth="1"/>
    <col min="12" max="16384" width="32.140625" style="185"/>
  </cols>
  <sheetData>
    <row r="1" spans="1:11" ht="20.25" customHeight="1">
      <c r="A1" s="3"/>
      <c r="B1" s="161" t="s">
        <v>43</v>
      </c>
      <c r="C1" s="161" t="s">
        <v>44</v>
      </c>
      <c r="D1" s="161" t="s">
        <v>45</v>
      </c>
      <c r="E1" s="161" t="s">
        <v>46</v>
      </c>
      <c r="F1" s="161" t="s">
        <v>47</v>
      </c>
      <c r="G1" s="161" t="s">
        <v>48</v>
      </c>
      <c r="H1" s="161" t="s">
        <v>49</v>
      </c>
      <c r="I1" s="161" t="s">
        <v>50</v>
      </c>
      <c r="J1" s="161" t="s">
        <v>51</v>
      </c>
      <c r="K1" s="162" t="s">
        <v>52</v>
      </c>
    </row>
    <row r="2" spans="1:11" ht="20.25" customHeight="1">
      <c r="A2" s="195" t="s">
        <v>340</v>
      </c>
      <c r="B2" s="91">
        <f>'ΛΜΟΣ ΕΚΜΕΤ '!B21</f>
        <v>0</v>
      </c>
      <c r="C2" s="91">
        <f>'ΛΜΟΣ ΕΚΜΕΤ '!C21</f>
        <v>0</v>
      </c>
      <c r="D2" s="91">
        <f>'ΛΜΟΣ ΕΚΜΕΤ '!D21</f>
        <v>0</v>
      </c>
      <c r="E2" s="91">
        <f>'ΛΜΟΣ ΕΚΜΕΤ '!E21</f>
        <v>0</v>
      </c>
      <c r="F2" s="91">
        <f>'ΛΜΟΣ ΕΚΜΕΤ '!F21</f>
        <v>0</v>
      </c>
      <c r="G2" s="91">
        <f>'ΛΜΟΣ ΕΚΜΕΤ '!G21</f>
        <v>0</v>
      </c>
      <c r="H2" s="91">
        <f>'ΛΜΟΣ ΕΚΜΕΤ '!H21</f>
        <v>0</v>
      </c>
      <c r="I2" s="91">
        <f>'ΛΜΟΣ ΕΚΜΕΤ '!I21</f>
        <v>0</v>
      </c>
      <c r="J2" s="91">
        <f>'ΛΜΟΣ ΕΚΜΕΤ '!J21</f>
        <v>0</v>
      </c>
      <c r="K2" s="91">
        <f>'ΛΜΟΣ ΕΚΜΕΤ '!K21</f>
        <v>0</v>
      </c>
    </row>
    <row r="3" spans="1:11" ht="24" customHeight="1">
      <c r="A3" s="195" t="s">
        <v>341</v>
      </c>
      <c r="B3" s="103"/>
      <c r="C3" s="91">
        <f>B14</f>
        <v>0</v>
      </c>
      <c r="D3" s="91">
        <f t="shared" ref="D3:K3" si="0">C14</f>
        <v>0</v>
      </c>
      <c r="E3" s="91">
        <f t="shared" si="0"/>
        <v>0</v>
      </c>
      <c r="F3" s="91">
        <f t="shared" si="0"/>
        <v>0</v>
      </c>
      <c r="G3" s="91">
        <f t="shared" si="0"/>
        <v>0</v>
      </c>
      <c r="H3" s="91">
        <f t="shared" si="0"/>
        <v>0</v>
      </c>
      <c r="I3" s="91">
        <f t="shared" si="0"/>
        <v>0</v>
      </c>
      <c r="J3" s="91">
        <f t="shared" si="0"/>
        <v>0</v>
      </c>
      <c r="K3" s="91">
        <f t="shared" si="0"/>
        <v>0</v>
      </c>
    </row>
    <row r="4" spans="1:11" ht="20.25" customHeight="1">
      <c r="A4" s="3" t="s">
        <v>342</v>
      </c>
      <c r="B4" s="94">
        <f>SUM(B2:B3)</f>
        <v>0</v>
      </c>
      <c r="C4" s="94">
        <f t="shared" ref="C4:K4" si="1">SUM(C2:C3)</f>
        <v>0</v>
      </c>
      <c r="D4" s="94">
        <f t="shared" si="1"/>
        <v>0</v>
      </c>
      <c r="E4" s="94">
        <f t="shared" si="1"/>
        <v>0</v>
      </c>
      <c r="F4" s="94">
        <f t="shared" si="1"/>
        <v>0</v>
      </c>
      <c r="G4" s="94">
        <f t="shared" si="1"/>
        <v>0</v>
      </c>
      <c r="H4" s="94">
        <f t="shared" si="1"/>
        <v>0</v>
      </c>
      <c r="I4" s="94">
        <f t="shared" si="1"/>
        <v>0</v>
      </c>
      <c r="J4" s="94">
        <f t="shared" si="1"/>
        <v>0</v>
      </c>
      <c r="K4" s="94">
        <f t="shared" si="1"/>
        <v>0</v>
      </c>
    </row>
    <row r="5" spans="1:11" ht="20.25" customHeight="1">
      <c r="A5" s="480" t="s">
        <v>343</v>
      </c>
      <c r="B5" s="186"/>
      <c r="C5" s="186"/>
      <c r="D5" s="186"/>
      <c r="E5" s="186"/>
      <c r="F5" s="186"/>
      <c r="G5" s="186"/>
      <c r="H5" s="186"/>
      <c r="I5" s="186"/>
      <c r="J5" s="186"/>
      <c r="K5" s="186"/>
    </row>
    <row r="6" spans="1:11" ht="20.25" customHeight="1">
      <c r="A6" s="481"/>
      <c r="B6" s="91">
        <f>B5*B2</f>
        <v>0</v>
      </c>
      <c r="C6" s="91">
        <f t="shared" ref="C6:K6" si="2">C5*C2</f>
        <v>0</v>
      </c>
      <c r="D6" s="91">
        <f t="shared" si="2"/>
        <v>0</v>
      </c>
      <c r="E6" s="91">
        <f t="shared" si="2"/>
        <v>0</v>
      </c>
      <c r="F6" s="91">
        <f t="shared" si="2"/>
        <v>0</v>
      </c>
      <c r="G6" s="91">
        <f t="shared" si="2"/>
        <v>0</v>
      </c>
      <c r="H6" s="91">
        <f t="shared" si="2"/>
        <v>0</v>
      </c>
      <c r="I6" s="91">
        <f t="shared" si="2"/>
        <v>0</v>
      </c>
      <c r="J6" s="91">
        <f t="shared" si="2"/>
        <v>0</v>
      </c>
      <c r="K6" s="91">
        <f t="shared" si="2"/>
        <v>0</v>
      </c>
    </row>
    <row r="7" spans="1:11" ht="20.25" customHeight="1">
      <c r="A7" s="3" t="s">
        <v>344</v>
      </c>
      <c r="B7" s="94">
        <f t="shared" ref="B7:K7" si="3">B4-B6</f>
        <v>0</v>
      </c>
      <c r="C7" s="94">
        <f t="shared" si="3"/>
        <v>0</v>
      </c>
      <c r="D7" s="94">
        <f t="shared" si="3"/>
        <v>0</v>
      </c>
      <c r="E7" s="94">
        <f t="shared" si="3"/>
        <v>0</v>
      </c>
      <c r="F7" s="94">
        <f t="shared" si="3"/>
        <v>0</v>
      </c>
      <c r="G7" s="94">
        <f t="shared" si="3"/>
        <v>0</v>
      </c>
      <c r="H7" s="94">
        <f t="shared" si="3"/>
        <v>0</v>
      </c>
      <c r="I7" s="94">
        <f t="shared" si="3"/>
        <v>0</v>
      </c>
      <c r="J7" s="94">
        <f t="shared" si="3"/>
        <v>0</v>
      </c>
      <c r="K7" s="94">
        <f t="shared" si="3"/>
        <v>0</v>
      </c>
    </row>
    <row r="8" spans="1:11" ht="20.25" customHeight="1">
      <c r="A8" s="480" t="s">
        <v>345</v>
      </c>
      <c r="B8" s="186">
        <v>0</v>
      </c>
      <c r="C8" s="186">
        <v>0.05</v>
      </c>
      <c r="D8" s="186">
        <v>0.05</v>
      </c>
      <c r="E8" s="186">
        <v>0.05</v>
      </c>
      <c r="F8" s="186">
        <v>0.05</v>
      </c>
      <c r="G8" s="186">
        <v>0.05</v>
      </c>
      <c r="H8" s="186">
        <v>0.05</v>
      </c>
      <c r="I8" s="186">
        <v>0.05</v>
      </c>
      <c r="J8" s="186">
        <v>0.05</v>
      </c>
      <c r="K8" s="186">
        <v>0.05</v>
      </c>
    </row>
    <row r="9" spans="1:11" ht="20.25" customHeight="1">
      <c r="A9" s="481"/>
      <c r="B9" s="91">
        <f>B2*B8</f>
        <v>0</v>
      </c>
      <c r="C9" s="91">
        <f t="shared" ref="C9:K9" si="4">C2*C8</f>
        <v>0</v>
      </c>
      <c r="D9" s="91">
        <f t="shared" si="4"/>
        <v>0</v>
      </c>
      <c r="E9" s="91">
        <f t="shared" si="4"/>
        <v>0</v>
      </c>
      <c r="F9" s="91">
        <f t="shared" si="4"/>
        <v>0</v>
      </c>
      <c r="G9" s="91">
        <f t="shared" si="4"/>
        <v>0</v>
      </c>
      <c r="H9" s="91">
        <f t="shared" si="4"/>
        <v>0</v>
      </c>
      <c r="I9" s="91">
        <f t="shared" si="4"/>
        <v>0</v>
      </c>
      <c r="J9" s="91">
        <f t="shared" si="4"/>
        <v>0</v>
      </c>
      <c r="K9" s="91">
        <f t="shared" si="4"/>
        <v>0</v>
      </c>
    </row>
    <row r="10" spans="1:11" ht="20.25" customHeight="1">
      <c r="A10" s="195" t="s">
        <v>346</v>
      </c>
      <c r="B10" s="194"/>
      <c r="C10" s="194"/>
      <c r="D10" s="194"/>
      <c r="E10" s="194"/>
      <c r="F10" s="194"/>
      <c r="G10" s="194"/>
      <c r="H10" s="194"/>
      <c r="I10" s="194"/>
      <c r="J10" s="194"/>
      <c r="K10" s="194"/>
    </row>
    <row r="11" spans="1:11" ht="20.25" customHeight="1">
      <c r="A11" s="480" t="s">
        <v>347</v>
      </c>
      <c r="B11" s="186">
        <v>0.6</v>
      </c>
      <c r="C11" s="186">
        <v>0.6</v>
      </c>
      <c r="D11" s="186">
        <v>0.6</v>
      </c>
      <c r="E11" s="186">
        <v>0.6</v>
      </c>
      <c r="F11" s="186">
        <v>0.6</v>
      </c>
      <c r="G11" s="186">
        <v>0.6</v>
      </c>
      <c r="H11" s="186">
        <v>0.6</v>
      </c>
      <c r="I11" s="186">
        <v>0.6</v>
      </c>
      <c r="J11" s="186">
        <v>0.6</v>
      </c>
      <c r="K11" s="186">
        <v>0.6</v>
      </c>
    </row>
    <row r="12" spans="1:11" ht="20.25" customHeight="1">
      <c r="A12" s="481"/>
      <c r="B12" s="91">
        <f>B2*B11</f>
        <v>0</v>
      </c>
      <c r="C12" s="91">
        <f t="shared" ref="C12:K12" si="5">C2*C11</f>
        <v>0</v>
      </c>
      <c r="D12" s="91">
        <f t="shared" si="5"/>
        <v>0</v>
      </c>
      <c r="E12" s="91">
        <f t="shared" si="5"/>
        <v>0</v>
      </c>
      <c r="F12" s="91">
        <f t="shared" si="5"/>
        <v>0</v>
      </c>
      <c r="G12" s="91">
        <f t="shared" si="5"/>
        <v>0</v>
      </c>
      <c r="H12" s="91">
        <f t="shared" si="5"/>
        <v>0</v>
      </c>
      <c r="I12" s="91">
        <f t="shared" si="5"/>
        <v>0</v>
      </c>
      <c r="J12" s="91">
        <f t="shared" si="5"/>
        <v>0</v>
      </c>
      <c r="K12" s="91">
        <f t="shared" si="5"/>
        <v>0</v>
      </c>
    </row>
    <row r="13" spans="1:11" ht="20.25" customHeight="1">
      <c r="A13" s="195" t="s">
        <v>348</v>
      </c>
      <c r="B13" s="194"/>
      <c r="C13" s="194"/>
      <c r="D13" s="194"/>
      <c r="E13" s="194"/>
      <c r="F13" s="194"/>
      <c r="G13" s="194"/>
      <c r="H13" s="194"/>
      <c r="I13" s="194"/>
      <c r="J13" s="194"/>
      <c r="K13" s="194"/>
    </row>
    <row r="14" spans="1:11" ht="20.25" customHeight="1">
      <c r="A14" s="3" t="s">
        <v>349</v>
      </c>
      <c r="B14" s="94">
        <f>B7-SUM(B9,B10,B12,B13)</f>
        <v>0</v>
      </c>
      <c r="C14" s="94">
        <f t="shared" ref="C14:K14" si="6">C7-SUM(C9,C10,C12,C13)</f>
        <v>0</v>
      </c>
      <c r="D14" s="94">
        <f t="shared" si="6"/>
        <v>0</v>
      </c>
      <c r="E14" s="94">
        <f t="shared" si="6"/>
        <v>0</v>
      </c>
      <c r="F14" s="94">
        <f t="shared" si="6"/>
        <v>0</v>
      </c>
      <c r="G14" s="94">
        <f t="shared" si="6"/>
        <v>0</v>
      </c>
      <c r="H14" s="94">
        <f t="shared" si="6"/>
        <v>0</v>
      </c>
      <c r="I14" s="94">
        <f t="shared" si="6"/>
        <v>0</v>
      </c>
      <c r="J14" s="94">
        <f t="shared" si="6"/>
        <v>0</v>
      </c>
      <c r="K14" s="94">
        <f t="shared" si="6"/>
        <v>0</v>
      </c>
    </row>
    <row r="15" spans="1:11" ht="20.25" customHeight="1"/>
    <row r="16" spans="1:11" s="189" customFormat="1" ht="20.25" customHeight="1">
      <c r="A16" s="188"/>
      <c r="B16" s="162" t="s">
        <v>350</v>
      </c>
      <c r="C16" s="162" t="s">
        <v>44</v>
      </c>
      <c r="D16" s="162" t="s">
        <v>45</v>
      </c>
      <c r="E16" s="162" t="s">
        <v>46</v>
      </c>
      <c r="F16" s="162" t="s">
        <v>47</v>
      </c>
      <c r="G16" s="162" t="s">
        <v>48</v>
      </c>
      <c r="H16" s="162" t="s">
        <v>49</v>
      </c>
      <c r="I16" s="162" t="s">
        <v>50</v>
      </c>
      <c r="J16" s="162" t="s">
        <v>51</v>
      </c>
      <c r="K16" s="162" t="s">
        <v>52</v>
      </c>
    </row>
    <row r="17" spans="1:11" s="189" customFormat="1" ht="20.25" customHeight="1">
      <c r="A17" s="190" t="s">
        <v>351</v>
      </c>
      <c r="B17" s="191">
        <v>0.22</v>
      </c>
      <c r="C17" s="191">
        <v>0.22</v>
      </c>
      <c r="D17" s="191">
        <v>0.22</v>
      </c>
      <c r="E17" s="191">
        <v>0.22</v>
      </c>
      <c r="F17" s="191">
        <v>0.22</v>
      </c>
      <c r="G17" s="191">
        <v>0.22</v>
      </c>
      <c r="H17" s="191">
        <v>0.22</v>
      </c>
      <c r="I17" s="191">
        <v>0.22</v>
      </c>
      <c r="J17" s="191">
        <v>0.22</v>
      </c>
      <c r="K17" s="191">
        <v>0.22</v>
      </c>
    </row>
    <row r="18" spans="1:11" s="189" customFormat="1" ht="20.25" customHeight="1">
      <c r="A18" s="190" t="s">
        <v>352</v>
      </c>
      <c r="B18" s="191">
        <v>0.22</v>
      </c>
      <c r="C18" s="191">
        <v>0.22</v>
      </c>
      <c r="D18" s="191">
        <v>0.22</v>
      </c>
      <c r="E18" s="191">
        <v>0.22</v>
      </c>
      <c r="F18" s="191">
        <v>0.22</v>
      </c>
      <c r="G18" s="191">
        <v>0.22</v>
      </c>
      <c r="H18" s="191">
        <v>0.22</v>
      </c>
      <c r="I18" s="191">
        <v>0.22</v>
      </c>
      <c r="J18" s="191">
        <v>0.22</v>
      </c>
      <c r="K18" s="191">
        <v>0.22</v>
      </c>
    </row>
    <row r="19" spans="1:11" ht="20.25" customHeight="1">
      <c r="A19" s="185"/>
      <c r="B19" s="213"/>
    </row>
    <row r="20" spans="1:11" ht="20.25" customHeight="1">
      <c r="A20" s="192" t="s">
        <v>353</v>
      </c>
      <c r="B20" s="193" t="s">
        <v>354</v>
      </c>
    </row>
    <row r="21" spans="1:11" ht="20.25" customHeight="1">
      <c r="A21" s="192" t="s">
        <v>355</v>
      </c>
      <c r="B21" s="193" t="s">
        <v>354</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5" sqref="A15"/>
    </sheetView>
  </sheetViews>
  <sheetFormatPr defaultRowHeight="10.5"/>
  <cols>
    <col min="1" max="1" width="46.85546875" style="128" customWidth="1"/>
    <col min="2" max="11" width="12.28515625" style="119" customWidth="1"/>
    <col min="12" max="16384" width="9.140625" style="119"/>
  </cols>
  <sheetData>
    <row r="1" spans="1:11" ht="30.75" customHeight="1">
      <c r="A1" s="250" t="s">
        <v>356</v>
      </c>
      <c r="B1" s="251" t="s">
        <v>43</v>
      </c>
      <c r="C1" s="251" t="s">
        <v>44</v>
      </c>
      <c r="D1" s="251" t="s">
        <v>45</v>
      </c>
      <c r="E1" s="251" t="s">
        <v>46</v>
      </c>
      <c r="F1" s="251" t="s">
        <v>47</v>
      </c>
      <c r="G1" s="251" t="s">
        <v>48</v>
      </c>
      <c r="H1" s="251" t="s">
        <v>49</v>
      </c>
      <c r="I1" s="251" t="s">
        <v>50</v>
      </c>
      <c r="J1" s="251" t="s">
        <v>51</v>
      </c>
      <c r="K1" s="252" t="s">
        <v>52</v>
      </c>
    </row>
    <row r="2" spans="1:11" ht="27" customHeight="1">
      <c r="A2" s="253" t="s">
        <v>289</v>
      </c>
      <c r="B2" s="178">
        <f>'ΥΦΙΣΤΑΜΕΝΕΣ ΔΑΝΕΙΑΚΕΣ ΥΠΟΧΡ'!I14</f>
        <v>0</v>
      </c>
      <c r="C2" s="178">
        <f>'ΥΦΙΣΤΑΜΕΝΕΣ ΔΑΝΕΙΑΚΕΣ ΥΠΟΧΡ'!J14</f>
        <v>0</v>
      </c>
      <c r="D2" s="178">
        <f>'ΥΦΙΣΤΑΜΕΝΕΣ ΔΑΝΕΙΑΚΕΣ ΥΠΟΧΡ'!K14</f>
        <v>0</v>
      </c>
      <c r="E2" s="178">
        <f>'ΥΦΙΣΤΑΜΕΝΕΣ ΔΑΝΕΙΑΚΕΣ ΥΠΟΧΡ'!L14</f>
        <v>0</v>
      </c>
      <c r="F2" s="178">
        <f>'ΥΦΙΣΤΑΜΕΝΕΣ ΔΑΝΕΙΑΚΕΣ ΥΠΟΧΡ'!M14</f>
        <v>0</v>
      </c>
      <c r="G2" s="178">
        <f>'ΥΦΙΣΤΑΜΕΝΕΣ ΔΑΝΕΙΑΚΕΣ ΥΠΟΧΡ'!N14</f>
        <v>0</v>
      </c>
      <c r="H2" s="178">
        <f>'ΥΦΙΣΤΑΜΕΝΕΣ ΔΑΝΕΙΑΚΕΣ ΥΠΟΧΡ'!O14</f>
        <v>0</v>
      </c>
      <c r="I2" s="178">
        <f>'ΥΦΙΣΤΑΜΕΝΕΣ ΔΑΝΕΙΑΚΕΣ ΥΠΟΧΡ'!P14</f>
        <v>0</v>
      </c>
      <c r="J2" s="178">
        <f>'ΥΦΙΣΤΑΜΕΝΕΣ ΔΑΝΕΙΑΚΕΣ ΥΠΟΧΡ'!Q14</f>
        <v>0</v>
      </c>
      <c r="K2" s="178">
        <f>'ΥΦΙΣΤΑΜΕΝΕΣ ΔΑΝΕΙΑΚΕΣ ΥΠΟΧΡ'!R14</f>
        <v>0</v>
      </c>
    </row>
    <row r="3" spans="1:11" ht="27" customHeight="1">
      <c r="A3" s="253" t="s">
        <v>290</v>
      </c>
      <c r="B3" s="178">
        <f>'ΜΑΚΡΟΠΡΟΘΕΣΜΟ ΔΑΝΕΙΟ '!B75</f>
        <v>0</v>
      </c>
      <c r="C3" s="178">
        <f>'ΜΑΚΡΟΠΡΟΘΕΣΜΟ ΔΑΝΕΙΟ '!C75</f>
        <v>0</v>
      </c>
      <c r="D3" s="178">
        <f>'ΜΑΚΡΟΠΡΟΘΕΣΜΟ ΔΑΝΕΙΟ '!D75</f>
        <v>0</v>
      </c>
      <c r="E3" s="178">
        <f>'ΜΑΚΡΟΠΡΟΘΕΣΜΟ ΔΑΝΕΙΟ '!E75</f>
        <v>0</v>
      </c>
      <c r="F3" s="178">
        <f>'ΜΑΚΡΟΠΡΟΘΕΣΜΟ ΔΑΝΕΙΟ '!F75</f>
        <v>0</v>
      </c>
      <c r="G3" s="178">
        <f>'ΜΑΚΡΟΠΡΟΘΕΣΜΟ ΔΑΝΕΙΟ '!G75</f>
        <v>0</v>
      </c>
      <c r="H3" s="178">
        <f>'ΜΑΚΡΟΠΡΟΘΕΣΜΟ ΔΑΝΕΙΟ '!H75</f>
        <v>0</v>
      </c>
      <c r="I3" s="178">
        <f>'ΜΑΚΡΟΠΡΟΘΕΣΜΟ ΔΑΝΕΙΟ '!I75</f>
        <v>0</v>
      </c>
      <c r="J3" s="178">
        <f>'ΜΑΚΡΟΠΡΟΘΕΣΜΟ ΔΑΝΕΙΟ '!J75</f>
        <v>0</v>
      </c>
      <c r="K3" s="178">
        <f>'ΜΑΚΡΟΠΡΟΘΕΣΜΟ ΔΑΝΕΙΟ '!K75</f>
        <v>0</v>
      </c>
    </row>
    <row r="4" spans="1:11" ht="27" customHeight="1">
      <c r="A4" s="253" t="s">
        <v>291</v>
      </c>
      <c r="B4" s="178">
        <f>'ΥΦΙΣΤΑΜΕΝΕΣ ΔΑΝΕΙΑΚΕΣ ΥΠΟΧΡ'!I13</f>
        <v>0</v>
      </c>
      <c r="C4" s="178">
        <f>'ΥΦΙΣΤΑΜΕΝΕΣ ΔΑΝΕΙΑΚΕΣ ΥΠΟΧΡ'!J13</f>
        <v>0</v>
      </c>
      <c r="D4" s="178">
        <f>'ΥΦΙΣΤΑΜΕΝΕΣ ΔΑΝΕΙΑΚΕΣ ΥΠΟΧΡ'!K13</f>
        <v>0</v>
      </c>
      <c r="E4" s="178">
        <f>'ΥΦΙΣΤΑΜΕΝΕΣ ΔΑΝΕΙΑΚΕΣ ΥΠΟΧΡ'!L13</f>
        <v>0</v>
      </c>
      <c r="F4" s="178">
        <f>'ΥΦΙΣΤΑΜΕΝΕΣ ΔΑΝΕΙΑΚΕΣ ΥΠΟΧΡ'!M13</f>
        <v>0</v>
      </c>
      <c r="G4" s="178">
        <f>'ΥΦΙΣΤΑΜΕΝΕΣ ΔΑΝΕΙΑΚΕΣ ΥΠΟΧΡ'!N13</f>
        <v>0</v>
      </c>
      <c r="H4" s="178">
        <f>'ΥΦΙΣΤΑΜΕΝΕΣ ΔΑΝΕΙΑΚΕΣ ΥΠΟΧΡ'!O13</f>
        <v>0</v>
      </c>
      <c r="I4" s="178">
        <f>'ΥΦΙΣΤΑΜΕΝΕΣ ΔΑΝΕΙΑΚΕΣ ΥΠΟΧΡ'!P13</f>
        <v>0</v>
      </c>
      <c r="J4" s="178">
        <f>'ΥΦΙΣΤΑΜΕΝΕΣ ΔΑΝΕΙΑΚΕΣ ΥΠΟΧΡ'!Q13</f>
        <v>0</v>
      </c>
      <c r="K4" s="178">
        <f>'ΥΦΙΣΤΑΜΕΝΕΣ ΔΑΝΕΙΑΚΕΣ ΥΠΟΧΡ'!R13</f>
        <v>0</v>
      </c>
    </row>
    <row r="5" spans="1:11" ht="27" customHeight="1">
      <c r="A5" s="253" t="s">
        <v>292</v>
      </c>
      <c r="B5" s="178">
        <f>'ΜΑΚΡΟΠΡΟΘΕΣΜΟ ΔΑΝΕΙΟ '!B74</f>
        <v>0</v>
      </c>
      <c r="C5" s="178">
        <f>'ΜΑΚΡΟΠΡΟΘΕΣΜΟ ΔΑΝΕΙΟ '!C74</f>
        <v>0</v>
      </c>
      <c r="D5" s="178">
        <f>'ΜΑΚΡΟΠΡΟΘΕΣΜΟ ΔΑΝΕΙΟ '!D74</f>
        <v>0</v>
      </c>
      <c r="E5" s="178">
        <f>'ΜΑΚΡΟΠΡΟΘΕΣΜΟ ΔΑΝΕΙΟ '!E74</f>
        <v>0</v>
      </c>
      <c r="F5" s="178">
        <f>'ΜΑΚΡΟΠΡΟΘΕΣΜΟ ΔΑΝΕΙΟ '!F74</f>
        <v>0</v>
      </c>
      <c r="G5" s="178">
        <f>'ΜΑΚΡΟΠΡΟΘΕΣΜΟ ΔΑΝΕΙΟ '!G74</f>
        <v>0</v>
      </c>
      <c r="H5" s="178">
        <f>'ΜΑΚΡΟΠΡΟΘΕΣΜΟ ΔΑΝΕΙΟ '!H74</f>
        <v>0</v>
      </c>
      <c r="I5" s="178">
        <f>'ΜΑΚΡΟΠΡΟΘΕΣΜΟ ΔΑΝΕΙΟ '!I74</f>
        <v>0</v>
      </c>
      <c r="J5" s="178">
        <f>'ΜΑΚΡΟΠΡΟΘΕΣΜΟ ΔΑΝΕΙΟ '!J74</f>
        <v>0</v>
      </c>
      <c r="K5" s="178">
        <f>'ΜΑΚΡΟΠΡΟΘΕΣΜΟ ΔΑΝΕΙΟ '!K74</f>
        <v>0</v>
      </c>
    </row>
    <row r="6" spans="1:11" ht="27" customHeight="1">
      <c r="A6" s="253" t="s">
        <v>357</v>
      </c>
      <c r="B6" s="178">
        <f>'ΚΕΦΑΛΑΙΟ ΚΙΝΗΣΗΣ'!C29</f>
        <v>0</v>
      </c>
      <c r="C6" s="178">
        <f>'ΚΕΦΑΛΑΙΟ ΚΙΝΗΣΗΣ'!D29</f>
        <v>0</v>
      </c>
      <c r="D6" s="178">
        <f>'ΚΕΦΑΛΑΙΟ ΚΙΝΗΣΗΣ'!E29</f>
        <v>0</v>
      </c>
      <c r="E6" s="178">
        <f>'ΚΕΦΑΛΑΙΟ ΚΙΝΗΣΗΣ'!F29</f>
        <v>0</v>
      </c>
      <c r="F6" s="178">
        <f>'ΚΕΦΑΛΑΙΟ ΚΙΝΗΣΗΣ'!G29</f>
        <v>0</v>
      </c>
      <c r="G6" s="178">
        <f>'ΚΕΦΑΛΑΙΟ ΚΙΝΗΣΗΣ'!H29</f>
        <v>0</v>
      </c>
      <c r="H6" s="178">
        <f>'ΚΕΦΑΛΑΙΟ ΚΙΝΗΣΗΣ'!I29</f>
        <v>0</v>
      </c>
      <c r="I6" s="178">
        <f>'ΚΕΦΑΛΑΙΟ ΚΙΝΗΣΗΣ'!J29</f>
        <v>0</v>
      </c>
      <c r="J6" s="178">
        <f>'ΚΕΦΑΛΑΙΟ ΚΙΝΗΣΗΣ'!K29</f>
        <v>0</v>
      </c>
      <c r="K6" s="178">
        <f>'ΚΕΦΑΛΑΙΟ ΚΙΝΗΣΗΣ'!L29</f>
        <v>0</v>
      </c>
    </row>
    <row r="7" spans="1:11" ht="27" customHeight="1">
      <c r="A7" s="253" t="s">
        <v>294</v>
      </c>
      <c r="B7" s="228">
        <f>'ΤΟΚΟΧΡΕΟΛΥΣΙΑ ΔΑΝΕΙΩΝ'!B7</f>
        <v>0</v>
      </c>
      <c r="C7" s="228">
        <f>'ΤΟΚΟΧΡΕΟΛΥΣΙΑ ΔΑΝΕΙΩΝ'!C7</f>
        <v>0</v>
      </c>
      <c r="D7" s="228">
        <f>'ΤΟΚΟΧΡΕΟΛΥΣΙΑ ΔΑΝΕΙΩΝ'!D7</f>
        <v>0</v>
      </c>
      <c r="E7" s="228">
        <f>'ΤΟΚΟΧΡΕΟΛΥΣΙΑ ΔΑΝΕΙΩΝ'!E7</f>
        <v>0</v>
      </c>
      <c r="F7" s="228">
        <f>'ΤΟΚΟΧΡΕΟΛΥΣΙΑ ΔΑΝΕΙΩΝ'!F7</f>
        <v>0</v>
      </c>
      <c r="G7" s="228">
        <f>'ΤΟΚΟΧΡΕΟΛΥΣΙΑ ΔΑΝΕΙΩΝ'!G7</f>
        <v>0</v>
      </c>
      <c r="H7" s="228">
        <f>'ΤΟΚΟΧΡΕΟΛΥΣΙΑ ΔΑΝΕΙΩΝ'!H7</f>
        <v>0</v>
      </c>
      <c r="I7" s="228">
        <f>'ΤΟΚΟΧΡΕΟΛΥΣΙΑ ΔΑΝΕΙΩΝ'!I7</f>
        <v>0</v>
      </c>
      <c r="J7" s="228">
        <f>'ΤΟΚΟΧΡΕΟΛΥΣΙΑ ΔΑΝΕΙΩΝ'!J7</f>
        <v>0</v>
      </c>
      <c r="K7" s="228">
        <f>'ΤΟΚΟΧΡΕΟΛΥΣΙΑ ΔΑΝΕΙΩΝ'!K7</f>
        <v>0</v>
      </c>
    </row>
    <row r="8" spans="1:11" ht="27" customHeight="1">
      <c r="A8" s="253" t="s">
        <v>295</v>
      </c>
      <c r="B8" s="178">
        <f>SUM('ΥΦΙΣΤΑΜΕΝΕΣ ΔΑΝΕΙΑΚΕΣ ΥΠΟΧΡ'!I47:I49)</f>
        <v>0</v>
      </c>
      <c r="C8" s="178">
        <f>SUM('ΥΦΙΣΤΑΜΕΝΕΣ ΔΑΝΕΙΑΚΕΣ ΥΠΟΧΡ'!J47:J49)</f>
        <v>0</v>
      </c>
      <c r="D8" s="178">
        <f>SUM('ΥΦΙΣΤΑΜΕΝΕΣ ΔΑΝΕΙΑΚΕΣ ΥΠΟΧΡ'!K47:K49)</f>
        <v>0</v>
      </c>
      <c r="E8" s="178">
        <f>SUM('ΥΦΙΣΤΑΜΕΝΕΣ ΔΑΝΕΙΑΚΕΣ ΥΠΟΧΡ'!L47:L49)</f>
        <v>0</v>
      </c>
      <c r="F8" s="178">
        <f>SUM('ΥΦΙΣΤΑΜΕΝΕΣ ΔΑΝΕΙΑΚΕΣ ΥΠΟΧΡ'!M47:M49)</f>
        <v>0</v>
      </c>
      <c r="G8" s="178">
        <f>SUM('ΥΦΙΣΤΑΜΕΝΕΣ ΔΑΝΕΙΑΚΕΣ ΥΠΟΧΡ'!N47:N49)</f>
        <v>0</v>
      </c>
      <c r="H8" s="178">
        <f>SUM('ΥΦΙΣΤΑΜΕΝΕΣ ΔΑΝΕΙΑΚΕΣ ΥΠΟΧΡ'!O47:O49)</f>
        <v>0</v>
      </c>
      <c r="I8" s="178">
        <f>SUM('ΥΦΙΣΤΑΜΕΝΕΣ ΔΑΝΕΙΑΚΕΣ ΥΠΟΧΡ'!P47:P49)</f>
        <v>0</v>
      </c>
      <c r="J8" s="178">
        <f>SUM('ΥΦΙΣΤΑΜΕΝΕΣ ΔΑΝΕΙΑΚΕΣ ΥΠΟΧΡ'!Q47:Q49)</f>
        <v>0</v>
      </c>
      <c r="K8" s="178">
        <f>SUM('ΥΦΙΣΤΑΜΕΝΕΣ ΔΑΝΕΙΑΚΕΣ ΥΠΟΧΡ'!R47:R49)</f>
        <v>0</v>
      </c>
    </row>
    <row r="9" spans="1:11" ht="27" customHeight="1">
      <c r="A9" s="253" t="s">
        <v>296</v>
      </c>
      <c r="B9" s="178">
        <f>'LEASING ΕΠΕΝΔΥΤΙΚΟΥ ΣΧΕΔΙΟΥ'!D9</f>
        <v>0</v>
      </c>
      <c r="C9" s="178">
        <f>'LEASING ΕΠΕΝΔΥΤΙΚΟΥ ΣΧΕΔΙΟΥ'!E9</f>
        <v>0</v>
      </c>
      <c r="D9" s="178">
        <f>'LEASING ΕΠΕΝΔΥΤΙΚΟΥ ΣΧΕΔΙΟΥ'!F9</f>
        <v>0</v>
      </c>
      <c r="E9" s="178">
        <f>'LEASING ΕΠΕΝΔΥΤΙΚΟΥ ΣΧΕΔΙΟΥ'!G9</f>
        <v>0</v>
      </c>
      <c r="F9" s="178">
        <f>'LEASING ΕΠΕΝΔΥΤΙΚΟΥ ΣΧΕΔΙΟΥ'!H9</f>
        <v>0</v>
      </c>
      <c r="G9" s="178">
        <f>'LEASING ΕΠΕΝΔΥΤΙΚΟΥ ΣΧΕΔΙΟΥ'!I9</f>
        <v>0</v>
      </c>
      <c r="H9" s="178">
        <f>'LEASING ΕΠΕΝΔΥΤΙΚΟΥ ΣΧΕΔΙΟΥ'!J9</f>
        <v>0</v>
      </c>
      <c r="I9" s="178">
        <f>'LEASING ΕΠΕΝΔΥΤΙΚΟΥ ΣΧΕΔΙΟΥ'!K9</f>
        <v>0</v>
      </c>
      <c r="J9" s="178">
        <f>'LEASING ΕΠΕΝΔΥΤΙΚΟΥ ΣΧΕΔΙΟΥ'!L9</f>
        <v>0</v>
      </c>
      <c r="K9" s="178">
        <f>'LEASING ΕΠΕΝΔΥΤΙΚΟΥ ΣΧΕΔΙΟΥ'!M9</f>
        <v>0</v>
      </c>
    </row>
    <row r="10" spans="1:11" ht="27" customHeight="1">
      <c r="A10" s="102" t="s">
        <v>358</v>
      </c>
      <c r="B10" s="254">
        <f>SUM(B2:B9)</f>
        <v>0</v>
      </c>
      <c r="C10" s="254">
        <f t="shared" ref="C10:K10" si="0">SUM(C2:C9)</f>
        <v>0</v>
      </c>
      <c r="D10" s="254">
        <f t="shared" si="0"/>
        <v>0</v>
      </c>
      <c r="E10" s="254">
        <f t="shared" si="0"/>
        <v>0</v>
      </c>
      <c r="F10" s="254">
        <f t="shared" si="0"/>
        <v>0</v>
      </c>
      <c r="G10" s="254">
        <f t="shared" si="0"/>
        <v>0</v>
      </c>
      <c r="H10" s="254">
        <f t="shared" si="0"/>
        <v>0</v>
      </c>
      <c r="I10" s="254">
        <f t="shared" si="0"/>
        <v>0</v>
      </c>
      <c r="J10" s="254">
        <f t="shared" si="0"/>
        <v>0</v>
      </c>
      <c r="K10" s="254">
        <f t="shared" si="0"/>
        <v>0</v>
      </c>
    </row>
    <row r="11" spans="1:11" ht="27" customHeight="1">
      <c r="A11" s="177" t="s">
        <v>327</v>
      </c>
      <c r="B11" s="254">
        <f>'ΛΜΟΣ ΕΚΜΕΤ '!B11</f>
        <v>0</v>
      </c>
      <c r="C11" s="254">
        <f>'ΛΜΟΣ ΕΚΜΕΤ '!C11</f>
        <v>0</v>
      </c>
      <c r="D11" s="254">
        <f>'ΛΜΟΣ ΕΚΜΕΤ '!D11</f>
        <v>0</v>
      </c>
      <c r="E11" s="254">
        <f>'ΛΜΟΣ ΕΚΜΕΤ '!E11</f>
        <v>0</v>
      </c>
      <c r="F11" s="254">
        <f>'ΛΜΟΣ ΕΚΜΕΤ '!F11</f>
        <v>0</v>
      </c>
      <c r="G11" s="254">
        <f>'ΛΜΟΣ ΕΚΜΕΤ '!G11</f>
        <v>0</v>
      </c>
      <c r="H11" s="254">
        <f>'ΛΜΟΣ ΕΚΜΕΤ '!H11</f>
        <v>0</v>
      </c>
      <c r="I11" s="254">
        <f>'ΛΜΟΣ ΕΚΜΕΤ '!I11</f>
        <v>0</v>
      </c>
      <c r="J11" s="254">
        <f>'ΛΜΟΣ ΕΚΜΕΤ '!J11</f>
        <v>0</v>
      </c>
      <c r="K11" s="254">
        <f>'ΛΜΟΣ ΕΚΜΕΤ '!K11</f>
        <v>0</v>
      </c>
    </row>
    <row r="12" spans="1:11" ht="27" customHeight="1">
      <c r="A12" s="129" t="s">
        <v>359</v>
      </c>
      <c r="B12" s="255" t="e">
        <f>B10/B11</f>
        <v>#DIV/0!</v>
      </c>
      <c r="C12" s="255" t="e">
        <f t="shared" ref="C12:K12" si="1">C10/C11</f>
        <v>#DIV/0!</v>
      </c>
      <c r="D12" s="255" t="e">
        <f t="shared" si="1"/>
        <v>#DIV/0!</v>
      </c>
      <c r="E12" s="255" t="e">
        <f t="shared" si="1"/>
        <v>#DIV/0!</v>
      </c>
      <c r="F12" s="255" t="e">
        <f t="shared" si="1"/>
        <v>#DIV/0!</v>
      </c>
      <c r="G12" s="255" t="e">
        <f t="shared" si="1"/>
        <v>#DIV/0!</v>
      </c>
      <c r="H12" s="255" t="e">
        <f t="shared" si="1"/>
        <v>#DIV/0!</v>
      </c>
      <c r="I12" s="255" t="e">
        <f t="shared" si="1"/>
        <v>#DIV/0!</v>
      </c>
      <c r="J12" s="255" t="e">
        <f t="shared" si="1"/>
        <v>#DIV/0!</v>
      </c>
      <c r="K12" s="255" t="e">
        <f t="shared" si="1"/>
        <v>#DIV/0!</v>
      </c>
    </row>
    <row r="13" spans="1:11" ht="27" customHeight="1">
      <c r="A13" s="258" t="s">
        <v>360</v>
      </c>
      <c r="B13" s="259" t="e">
        <f>AVERAGE(B12:K12)</f>
        <v>#DIV/0!</v>
      </c>
      <c r="C13" s="256"/>
      <c r="D13" s="256"/>
      <c r="E13" s="256"/>
      <c r="F13" s="256"/>
      <c r="G13" s="256"/>
      <c r="H13" s="256"/>
      <c r="I13" s="256"/>
      <c r="J13" s="256"/>
      <c r="K13" s="256"/>
    </row>
    <row r="14" spans="1:11" ht="46.5" customHeight="1">
      <c r="A14" s="482" t="s">
        <v>361</v>
      </c>
      <c r="B14" s="483"/>
      <c r="C14" s="483"/>
      <c r="D14" s="483"/>
      <c r="E14" s="483"/>
      <c r="F14" s="483"/>
      <c r="G14" s="483"/>
      <c r="H14" s="483"/>
      <c r="I14" s="483"/>
      <c r="J14" s="483"/>
      <c r="K14" s="484"/>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23" sqref="B23"/>
    </sheetView>
  </sheetViews>
  <sheetFormatPr defaultRowHeight="10.5"/>
  <cols>
    <col min="1" max="1" width="39.7109375" style="104" customWidth="1"/>
    <col min="2" max="2" width="14.5703125" style="104" customWidth="1"/>
    <col min="3" max="12" width="11" style="104" customWidth="1"/>
    <col min="13" max="16384" width="9.140625" style="104"/>
  </cols>
  <sheetData>
    <row r="1" spans="1:12" ht="23.25" customHeight="1">
      <c r="A1" s="106"/>
      <c r="B1" s="161" t="s">
        <v>362</v>
      </c>
      <c r="C1" s="161" t="s">
        <v>43</v>
      </c>
      <c r="D1" s="161" t="s">
        <v>44</v>
      </c>
      <c r="E1" s="161" t="s">
        <v>45</v>
      </c>
      <c r="F1" s="161" t="s">
        <v>46</v>
      </c>
      <c r="G1" s="161" t="s">
        <v>47</v>
      </c>
      <c r="H1" s="161" t="s">
        <v>48</v>
      </c>
      <c r="I1" s="161" t="s">
        <v>49</v>
      </c>
      <c r="J1" s="161" t="s">
        <v>50</v>
      </c>
      <c r="K1" s="161" t="s">
        <v>51</v>
      </c>
      <c r="L1" s="162" t="s">
        <v>52</v>
      </c>
    </row>
    <row r="2" spans="1:12" s="107" customFormat="1" ht="16.5" customHeight="1">
      <c r="A2" s="116" t="s">
        <v>363</v>
      </c>
      <c r="B2" s="112"/>
      <c r="C2" s="112"/>
      <c r="D2" s="112"/>
      <c r="E2" s="112"/>
      <c r="F2" s="112"/>
      <c r="G2" s="112"/>
      <c r="H2" s="112"/>
      <c r="I2" s="112"/>
      <c r="J2" s="112"/>
      <c r="K2" s="112"/>
      <c r="L2" s="112"/>
    </row>
    <row r="3" spans="1:12" s="109" customFormat="1" ht="18" customHeight="1">
      <c r="A3" s="207" t="s">
        <v>364</v>
      </c>
      <c r="B3" s="108"/>
      <c r="C3" s="108"/>
      <c r="D3" s="108"/>
      <c r="E3" s="108"/>
      <c r="F3" s="108"/>
      <c r="G3" s="108"/>
      <c r="H3" s="108"/>
      <c r="I3" s="108"/>
      <c r="J3" s="108"/>
      <c r="K3" s="108"/>
      <c r="L3" s="108"/>
    </row>
    <row r="4" spans="1:12" s="109" customFormat="1" ht="30" customHeight="1">
      <c r="A4" s="83" t="s">
        <v>327</v>
      </c>
      <c r="B4" s="114"/>
      <c r="C4" s="114">
        <f>'ΛΜΟΣ ΕΚΜΕΤ '!B11</f>
        <v>0</v>
      </c>
      <c r="D4" s="114">
        <f>'ΛΜΟΣ ΕΚΜΕΤ '!C11</f>
        <v>0</v>
      </c>
      <c r="E4" s="114">
        <f>'ΛΜΟΣ ΕΚΜΕΤ '!D11</f>
        <v>0</v>
      </c>
      <c r="F4" s="114">
        <f>'ΛΜΟΣ ΕΚΜΕΤ '!E11</f>
        <v>0</v>
      </c>
      <c r="G4" s="114">
        <f>'ΛΜΟΣ ΕΚΜΕΤ '!F11</f>
        <v>0</v>
      </c>
      <c r="H4" s="114">
        <f>'ΛΜΟΣ ΕΚΜΕΤ '!G11</f>
        <v>0</v>
      </c>
      <c r="I4" s="114">
        <f>'ΛΜΟΣ ΕΚΜΕΤ '!H11</f>
        <v>0</v>
      </c>
      <c r="J4" s="114">
        <f>'ΛΜΟΣ ΕΚΜΕΤ '!I11</f>
        <v>0</v>
      </c>
      <c r="K4" s="114">
        <f>'ΛΜΟΣ ΕΚΜΕΤ '!J11</f>
        <v>0</v>
      </c>
      <c r="L4" s="114">
        <f>'ΛΜΟΣ ΕΚΜΕΤ '!K11</f>
        <v>0</v>
      </c>
    </row>
    <row r="5" spans="1:12" ht="18" customHeight="1">
      <c r="A5" s="208" t="s">
        <v>365</v>
      </c>
      <c r="B5" s="115">
        <f>B4</f>
        <v>0</v>
      </c>
      <c r="C5" s="115">
        <f t="shared" ref="C5:L5" si="0">C4</f>
        <v>0</v>
      </c>
      <c r="D5" s="115">
        <f t="shared" si="0"/>
        <v>0</v>
      </c>
      <c r="E5" s="115">
        <f t="shared" si="0"/>
        <v>0</v>
      </c>
      <c r="F5" s="115">
        <f t="shared" si="0"/>
        <v>0</v>
      </c>
      <c r="G5" s="115">
        <f t="shared" si="0"/>
        <v>0</v>
      </c>
      <c r="H5" s="115">
        <f t="shared" si="0"/>
        <v>0</v>
      </c>
      <c r="I5" s="115">
        <f t="shared" si="0"/>
        <v>0</v>
      </c>
      <c r="J5" s="115">
        <f t="shared" si="0"/>
        <v>0</v>
      </c>
      <c r="K5" s="115">
        <f t="shared" si="0"/>
        <v>0</v>
      </c>
      <c r="L5" s="115">
        <f t="shared" si="0"/>
        <v>0</v>
      </c>
    </row>
    <row r="6" spans="1:12" s="109" customFormat="1" ht="18" customHeight="1">
      <c r="A6" s="102" t="s">
        <v>366</v>
      </c>
      <c r="B6" s="110"/>
      <c r="C6" s="110"/>
      <c r="D6" s="110"/>
      <c r="E6" s="110"/>
      <c r="F6" s="110"/>
      <c r="G6" s="110"/>
      <c r="H6" s="110"/>
      <c r="I6" s="110"/>
      <c r="J6" s="110"/>
      <c r="K6" s="110"/>
      <c r="L6" s="110"/>
    </row>
    <row r="7" spans="1:12" ht="18" customHeight="1">
      <c r="A7" s="209" t="s">
        <v>367</v>
      </c>
      <c r="B7" s="114">
        <v>0</v>
      </c>
      <c r="C7" s="131"/>
      <c r="D7" s="131"/>
      <c r="E7" s="131"/>
      <c r="F7" s="131"/>
      <c r="G7" s="131"/>
      <c r="H7" s="131"/>
      <c r="I7" s="131"/>
      <c r="J7" s="131"/>
      <c r="K7" s="131"/>
      <c r="L7" s="131"/>
    </row>
    <row r="8" spans="1:12" ht="18" customHeight="1">
      <c r="A8" s="210" t="s">
        <v>368</v>
      </c>
      <c r="B8" s="110"/>
      <c r="C8" s="114">
        <f>'ΚΕΦΑΛΑΙΟ ΚΙΝΗΣΗΣ'!C17</f>
        <v>0</v>
      </c>
      <c r="D8" s="114">
        <f>'ΚΕΦΑΛΑΙΟ ΚΙΝΗΣΗΣ'!D17-'ΚΕΦΑΛΑΙΟ ΚΙΝΗΣΗΣ'!C17</f>
        <v>0</v>
      </c>
      <c r="E8" s="114">
        <f>'ΚΕΦΑΛΑΙΟ ΚΙΝΗΣΗΣ'!E17-'ΚΕΦΑΛΑΙΟ ΚΙΝΗΣΗΣ'!D17</f>
        <v>0</v>
      </c>
      <c r="F8" s="114">
        <f>'ΚΕΦΑΛΑΙΟ ΚΙΝΗΣΗΣ'!F17-'ΚΕΦΑΛΑΙΟ ΚΙΝΗΣΗΣ'!E17</f>
        <v>0</v>
      </c>
      <c r="G8" s="114">
        <f>'ΚΕΦΑΛΑΙΟ ΚΙΝΗΣΗΣ'!G17-'ΚΕΦΑΛΑΙΟ ΚΙΝΗΣΗΣ'!F17</f>
        <v>0</v>
      </c>
      <c r="H8" s="114">
        <f>'ΚΕΦΑΛΑΙΟ ΚΙΝΗΣΗΣ'!H17-'ΚΕΦΑΛΑΙΟ ΚΙΝΗΣΗΣ'!G17</f>
        <v>0</v>
      </c>
      <c r="I8" s="114">
        <f>'ΚΕΦΑΛΑΙΟ ΚΙΝΗΣΗΣ'!I17-'ΚΕΦΑΛΑΙΟ ΚΙΝΗΣΗΣ'!H17</f>
        <v>0</v>
      </c>
      <c r="J8" s="114">
        <f>'ΚΕΦΑΛΑΙΟ ΚΙΝΗΣΗΣ'!J17-'ΚΕΦΑΛΑΙΟ ΚΙΝΗΣΗΣ'!I17</f>
        <v>0</v>
      </c>
      <c r="K8" s="114">
        <f>'ΚΕΦΑΛΑΙΟ ΚΙΝΗΣΗΣ'!K17-'ΚΕΦΑΛΑΙΟ ΚΙΝΗΣΗΣ'!J17</f>
        <v>0</v>
      </c>
      <c r="L8" s="114">
        <f>'ΚΕΦΑΛΑΙΟ ΚΙΝΗΣΗΣ'!L17-'ΚΕΦΑΛΑΙΟ ΚΙΝΗΣΗΣ'!K17</f>
        <v>0</v>
      </c>
    </row>
    <row r="9" spans="1:12" ht="18" customHeight="1">
      <c r="A9" s="208" t="s">
        <v>369</v>
      </c>
      <c r="B9" s="115">
        <f>SUM(B7:B8)</f>
        <v>0</v>
      </c>
      <c r="C9" s="115">
        <f>SUM(C7:C8)</f>
        <v>0</v>
      </c>
      <c r="D9" s="115">
        <f t="shared" ref="D9:L9" si="1">SUM(D7:D8)</f>
        <v>0</v>
      </c>
      <c r="E9" s="115">
        <f t="shared" si="1"/>
        <v>0</v>
      </c>
      <c r="F9" s="115">
        <f t="shared" si="1"/>
        <v>0</v>
      </c>
      <c r="G9" s="115">
        <f t="shared" si="1"/>
        <v>0</v>
      </c>
      <c r="H9" s="115">
        <f t="shared" si="1"/>
        <v>0</v>
      </c>
      <c r="I9" s="115">
        <f t="shared" si="1"/>
        <v>0</v>
      </c>
      <c r="J9" s="115">
        <f t="shared" si="1"/>
        <v>0</v>
      </c>
      <c r="K9" s="115">
        <f t="shared" si="1"/>
        <v>0</v>
      </c>
      <c r="L9" s="115">
        <f t="shared" si="1"/>
        <v>0</v>
      </c>
    </row>
    <row r="10" spans="1:12" ht="18" customHeight="1">
      <c r="A10" s="211" t="s">
        <v>370</v>
      </c>
      <c r="B10" s="115">
        <f>B5-B9</f>
        <v>0</v>
      </c>
      <c r="C10" s="115">
        <f t="shared" ref="C10:L10" si="2">C5-C9</f>
        <v>0</v>
      </c>
      <c r="D10" s="115">
        <f t="shared" si="2"/>
        <v>0</v>
      </c>
      <c r="E10" s="115">
        <f t="shared" si="2"/>
        <v>0</v>
      </c>
      <c r="F10" s="115">
        <f t="shared" si="2"/>
        <v>0</v>
      </c>
      <c r="G10" s="115">
        <f t="shared" si="2"/>
        <v>0</v>
      </c>
      <c r="H10" s="115">
        <f t="shared" si="2"/>
        <v>0</v>
      </c>
      <c r="I10" s="115">
        <f t="shared" si="2"/>
        <v>0</v>
      </c>
      <c r="J10" s="115">
        <f t="shared" si="2"/>
        <v>0</v>
      </c>
      <c r="K10" s="115">
        <f t="shared" si="2"/>
        <v>0</v>
      </c>
      <c r="L10" s="115">
        <f t="shared" si="2"/>
        <v>0</v>
      </c>
    </row>
    <row r="12" spans="1:12" s="111" customFormat="1" ht="16.5" customHeight="1">
      <c r="A12" s="117" t="s">
        <v>371</v>
      </c>
      <c r="B12" s="113"/>
      <c r="C12" s="113"/>
      <c r="D12" s="113"/>
      <c r="E12" s="113"/>
      <c r="F12" s="113"/>
      <c r="G12" s="113"/>
      <c r="H12" s="113"/>
      <c r="I12" s="113"/>
      <c r="J12" s="113"/>
      <c r="K12" s="113"/>
      <c r="L12" s="113"/>
    </row>
    <row r="13" spans="1:12" s="109" customFormat="1" ht="18" customHeight="1">
      <c r="A13" s="207" t="s">
        <v>372</v>
      </c>
      <c r="B13" s="230"/>
      <c r="C13" s="108"/>
      <c r="D13" s="108"/>
      <c r="E13" s="108"/>
      <c r="F13" s="108"/>
      <c r="G13" s="108"/>
      <c r="H13" s="108"/>
      <c r="I13" s="108"/>
      <c r="J13" s="108"/>
      <c r="K13" s="108"/>
      <c r="L13" s="108"/>
    </row>
    <row r="14" spans="1:12" s="109" customFormat="1" ht="30" customHeight="1">
      <c r="A14" s="83" t="s">
        <v>327</v>
      </c>
      <c r="B14" s="230"/>
      <c r="C14" s="229"/>
      <c r="D14" s="229"/>
      <c r="E14" s="229"/>
      <c r="F14" s="229"/>
      <c r="G14" s="229"/>
      <c r="H14" s="229"/>
      <c r="I14" s="229"/>
      <c r="J14" s="229"/>
      <c r="K14" s="229"/>
      <c r="L14" s="229"/>
    </row>
    <row r="15" spans="1:12" ht="18" customHeight="1">
      <c r="A15" s="208" t="s">
        <v>373</v>
      </c>
      <c r="B15" s="115">
        <f t="shared" ref="B15:L15" si="3">B14</f>
        <v>0</v>
      </c>
      <c r="C15" s="115">
        <f t="shared" si="3"/>
        <v>0</v>
      </c>
      <c r="D15" s="115">
        <f t="shared" si="3"/>
        <v>0</v>
      </c>
      <c r="E15" s="115">
        <f t="shared" si="3"/>
        <v>0</v>
      </c>
      <c r="F15" s="115">
        <f t="shared" si="3"/>
        <v>0</v>
      </c>
      <c r="G15" s="115">
        <f t="shared" si="3"/>
        <v>0</v>
      </c>
      <c r="H15" s="115">
        <f t="shared" si="3"/>
        <v>0</v>
      </c>
      <c r="I15" s="115">
        <f t="shared" si="3"/>
        <v>0</v>
      </c>
      <c r="J15" s="115">
        <f t="shared" si="3"/>
        <v>0</v>
      </c>
      <c r="K15" s="115">
        <f t="shared" si="3"/>
        <v>0</v>
      </c>
      <c r="L15" s="115">
        <f t="shared" si="3"/>
        <v>0</v>
      </c>
    </row>
    <row r="16" spans="1:12" s="109" customFormat="1" ht="18" customHeight="1">
      <c r="A16" s="102" t="s">
        <v>374</v>
      </c>
      <c r="B16" s="214"/>
      <c r="C16" s="214"/>
      <c r="D16" s="214"/>
      <c r="E16" s="214"/>
      <c r="F16" s="214"/>
      <c r="G16" s="214"/>
      <c r="H16" s="214"/>
      <c r="I16" s="214"/>
      <c r="J16" s="214"/>
      <c r="K16" s="214"/>
      <c r="L16" s="214"/>
    </row>
    <row r="17" spans="1:13" ht="18" customHeight="1">
      <c r="A17" s="209" t="s">
        <v>375</v>
      </c>
      <c r="B17" s="214"/>
      <c r="C17" s="214"/>
      <c r="D17" s="214"/>
      <c r="E17" s="214"/>
      <c r="F17" s="214"/>
      <c r="G17" s="214"/>
      <c r="H17" s="214"/>
      <c r="I17" s="214"/>
      <c r="J17" s="214"/>
      <c r="K17" s="214"/>
      <c r="L17" s="214"/>
      <c r="M17" s="109"/>
    </row>
    <row r="18" spans="1:13" ht="18" customHeight="1">
      <c r="A18" s="210" t="s">
        <v>368</v>
      </c>
      <c r="B18" s="214"/>
      <c r="C18" s="114">
        <f>'ΚΕΦΑΛΑΙΟ ΚΙΝΗΣΗΣ'!C8</f>
        <v>0</v>
      </c>
      <c r="D18" s="114">
        <f>'ΚΕΦΑΛΑΙΟ ΚΙΝΗΣΗΣ'!D8-'ΚΕΦΑΛΑΙΟ ΚΙΝΗΣΗΣ'!C8</f>
        <v>0</v>
      </c>
      <c r="E18" s="114">
        <f>'ΚΕΦΑΛΑΙΟ ΚΙΝΗΣΗΣ'!E8-'ΚΕΦΑΛΑΙΟ ΚΙΝΗΣΗΣ'!D8</f>
        <v>0</v>
      </c>
      <c r="F18" s="114">
        <f>'ΚΕΦΑΛΑΙΟ ΚΙΝΗΣΗΣ'!F8-'ΚΕΦΑΛΑΙΟ ΚΙΝΗΣΗΣ'!E8</f>
        <v>0</v>
      </c>
      <c r="G18" s="114">
        <f>'ΚΕΦΑΛΑΙΟ ΚΙΝΗΣΗΣ'!G8-'ΚΕΦΑΛΑΙΟ ΚΙΝΗΣΗΣ'!F8</f>
        <v>0</v>
      </c>
      <c r="H18" s="114">
        <f>'ΚΕΦΑΛΑΙΟ ΚΙΝΗΣΗΣ'!H8-'ΚΕΦΑΛΑΙΟ ΚΙΝΗΣΗΣ'!G8</f>
        <v>0</v>
      </c>
      <c r="I18" s="114">
        <f>'ΚΕΦΑΛΑΙΟ ΚΙΝΗΣΗΣ'!I8-'ΚΕΦΑΛΑΙΟ ΚΙΝΗΣΗΣ'!H8</f>
        <v>0</v>
      </c>
      <c r="J18" s="114">
        <f>'ΚΕΦΑΛΑΙΟ ΚΙΝΗΣΗΣ'!J8-'ΚΕΦΑΛΑΙΟ ΚΙΝΗΣΗΣ'!I8</f>
        <v>0</v>
      </c>
      <c r="K18" s="114">
        <f>'ΚΕΦΑΛΑΙΟ ΚΙΝΗΣΗΣ'!K8-'ΚΕΦΑΛΑΙΟ ΚΙΝΗΣΗΣ'!J8</f>
        <v>0</v>
      </c>
      <c r="L18" s="114">
        <f>'ΚΕΦΑΛΑΙΟ ΚΙΝΗΣΗΣ'!L8-'ΚΕΦΑΛΑΙΟ ΚΙΝΗΣΗΣ'!K8</f>
        <v>0</v>
      </c>
      <c r="M18" s="109"/>
    </row>
    <row r="19" spans="1:13" ht="18" customHeight="1">
      <c r="A19" s="208" t="s">
        <v>376</v>
      </c>
      <c r="B19" s="115">
        <f t="shared" ref="B19:L19" si="4">SUM(B17:B18)</f>
        <v>0</v>
      </c>
      <c r="C19" s="115">
        <f t="shared" si="4"/>
        <v>0</v>
      </c>
      <c r="D19" s="115">
        <f t="shared" si="4"/>
        <v>0</v>
      </c>
      <c r="E19" s="115">
        <f t="shared" si="4"/>
        <v>0</v>
      </c>
      <c r="F19" s="115">
        <f t="shared" si="4"/>
        <v>0</v>
      </c>
      <c r="G19" s="115">
        <f t="shared" si="4"/>
        <v>0</v>
      </c>
      <c r="H19" s="115">
        <f t="shared" si="4"/>
        <v>0</v>
      </c>
      <c r="I19" s="115">
        <f t="shared" si="4"/>
        <v>0</v>
      </c>
      <c r="J19" s="115">
        <f t="shared" si="4"/>
        <v>0</v>
      </c>
      <c r="K19" s="115">
        <f t="shared" si="4"/>
        <v>0</v>
      </c>
      <c r="L19" s="115">
        <f t="shared" si="4"/>
        <v>0</v>
      </c>
    </row>
    <row r="20" spans="1:13" ht="18" customHeight="1">
      <c r="A20" s="211" t="s">
        <v>377</v>
      </c>
      <c r="B20" s="115">
        <f t="shared" ref="B20:L20" si="5">B15-B19</f>
        <v>0</v>
      </c>
      <c r="C20" s="115">
        <f t="shared" si="5"/>
        <v>0</v>
      </c>
      <c r="D20" s="115">
        <f t="shared" si="5"/>
        <v>0</v>
      </c>
      <c r="E20" s="115">
        <f t="shared" si="5"/>
        <v>0</v>
      </c>
      <c r="F20" s="115">
        <f t="shared" si="5"/>
        <v>0</v>
      </c>
      <c r="G20" s="115">
        <f t="shared" si="5"/>
        <v>0</v>
      </c>
      <c r="H20" s="115">
        <f t="shared" si="5"/>
        <v>0</v>
      </c>
      <c r="I20" s="115">
        <f t="shared" si="5"/>
        <v>0</v>
      </c>
      <c r="J20" s="115">
        <f t="shared" si="5"/>
        <v>0</v>
      </c>
      <c r="K20" s="115">
        <f t="shared" si="5"/>
        <v>0</v>
      </c>
      <c r="L20" s="115">
        <f t="shared" si="5"/>
        <v>0</v>
      </c>
    </row>
    <row r="21" spans="1:13" s="111" customFormat="1" ht="18.75" customHeight="1">
      <c r="A21" s="215" t="s">
        <v>378</v>
      </c>
      <c r="B21" s="115">
        <f t="shared" ref="B21:L21" si="6">B10-B20</f>
        <v>0</v>
      </c>
      <c r="C21" s="115">
        <f t="shared" si="6"/>
        <v>0</v>
      </c>
      <c r="D21" s="115">
        <f t="shared" si="6"/>
        <v>0</v>
      </c>
      <c r="E21" s="115">
        <f t="shared" si="6"/>
        <v>0</v>
      </c>
      <c r="F21" s="115">
        <f t="shared" si="6"/>
        <v>0</v>
      </c>
      <c r="G21" s="115">
        <f t="shared" si="6"/>
        <v>0</v>
      </c>
      <c r="H21" s="115">
        <f t="shared" si="6"/>
        <v>0</v>
      </c>
      <c r="I21" s="115">
        <f t="shared" si="6"/>
        <v>0</v>
      </c>
      <c r="J21" s="115">
        <f t="shared" si="6"/>
        <v>0</v>
      </c>
      <c r="K21" s="115">
        <f t="shared" si="6"/>
        <v>0</v>
      </c>
      <c r="L21" s="115">
        <f t="shared" si="6"/>
        <v>0</v>
      </c>
    </row>
    <row r="22" spans="1:13">
      <c r="A22" s="105"/>
      <c r="B22" s="105"/>
      <c r="C22" s="105"/>
      <c r="D22" s="105"/>
      <c r="E22" s="105"/>
      <c r="F22" s="105"/>
      <c r="G22" s="105"/>
      <c r="H22" s="105"/>
      <c r="I22" s="105"/>
      <c r="J22" s="105"/>
      <c r="K22" s="105"/>
      <c r="L22" s="105"/>
    </row>
    <row r="23" spans="1:13" ht="17.25" customHeight="1">
      <c r="A23" s="118" t="s">
        <v>379</v>
      </c>
      <c r="B23" s="233" t="e">
        <f>IRR(B21:L21)</f>
        <v>#NUM!</v>
      </c>
      <c r="C23" s="105"/>
      <c r="D23" s="105"/>
      <c r="E23" s="105"/>
      <c r="F23" s="105"/>
      <c r="G23" s="105"/>
      <c r="H23" s="105"/>
      <c r="I23" s="105"/>
      <c r="J23" s="105"/>
      <c r="K23" s="105"/>
      <c r="L23" s="105"/>
    </row>
    <row r="25" spans="1:13" ht="29.25" customHeight="1">
      <c r="A25" s="130" t="s">
        <v>380</v>
      </c>
      <c r="B25" s="171"/>
      <c r="C25" s="171"/>
      <c r="D25" s="171"/>
      <c r="E25" s="171"/>
      <c r="F25" s="171"/>
      <c r="G25" s="171"/>
      <c r="H25" s="171"/>
      <c r="I25" s="171"/>
      <c r="J25" s="171"/>
      <c r="K25" s="171"/>
      <c r="L25" s="172"/>
    </row>
    <row r="26" spans="1:13" ht="43.5" customHeight="1">
      <c r="A26" s="482" t="s">
        <v>381</v>
      </c>
      <c r="B26" s="485"/>
      <c r="C26" s="485"/>
      <c r="D26" s="485"/>
      <c r="E26" s="485"/>
      <c r="F26" s="485"/>
      <c r="G26" s="485"/>
      <c r="H26" s="485"/>
      <c r="I26" s="485"/>
      <c r="J26" s="485"/>
      <c r="K26" s="485"/>
      <c r="L26" s="486"/>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3D3A-C8E0-4A3B-9792-198795D9C752}">
  <dimension ref="A1:G22"/>
  <sheetViews>
    <sheetView workbookViewId="0">
      <selection activeCell="E36" sqref="E36"/>
    </sheetView>
  </sheetViews>
  <sheetFormatPr defaultColWidth="9.140625" defaultRowHeight="10.5"/>
  <cols>
    <col min="1" max="1" width="44.140625" style="77" customWidth="1"/>
    <col min="2" max="4" width="13.7109375" style="77" customWidth="1"/>
    <col min="5" max="16384" width="9.140625" style="77"/>
  </cols>
  <sheetData>
    <row r="1" spans="1:7">
      <c r="A1" s="161"/>
      <c r="B1" s="162">
        <v>2022</v>
      </c>
      <c r="C1" s="162">
        <v>2023</v>
      </c>
      <c r="D1" s="162">
        <v>2024</v>
      </c>
    </row>
    <row r="2" spans="1:7">
      <c r="A2" s="102" t="s">
        <v>318</v>
      </c>
      <c r="B2" s="94"/>
      <c r="C2" s="94"/>
      <c r="D2" s="94"/>
    </row>
    <row r="3" spans="1:7">
      <c r="A3" s="83" t="s">
        <v>319</v>
      </c>
      <c r="B3" s="91"/>
      <c r="C3" s="91"/>
      <c r="D3" s="91"/>
      <c r="E3" s="350"/>
      <c r="F3" s="350"/>
      <c r="G3" s="350"/>
    </row>
    <row r="4" spans="1:7">
      <c r="A4" s="102" t="s">
        <v>320</v>
      </c>
      <c r="B4" s="94">
        <f>B2-B3</f>
        <v>0</v>
      </c>
      <c r="C4" s="94">
        <f>C2-C3</f>
        <v>0</v>
      </c>
      <c r="D4" s="94">
        <f>D2-D3</f>
        <v>0</v>
      </c>
    </row>
    <row r="5" spans="1:7">
      <c r="A5" s="83" t="s">
        <v>321</v>
      </c>
      <c r="B5" s="103"/>
      <c r="C5" s="103"/>
      <c r="D5" s="103"/>
    </row>
    <row r="6" spans="1:7">
      <c r="A6" s="83" t="s">
        <v>322</v>
      </c>
      <c r="B6" s="103"/>
      <c r="C6" s="103"/>
      <c r="D6" s="103"/>
    </row>
    <row r="7" spans="1:7">
      <c r="A7" s="83" t="s">
        <v>323</v>
      </c>
      <c r="B7" s="103"/>
      <c r="C7" s="103"/>
      <c r="D7" s="103"/>
    </row>
    <row r="8" spans="1:7">
      <c r="A8" s="102" t="s">
        <v>324</v>
      </c>
      <c r="B8" s="94">
        <f>B4-SUM(B5:B7)</f>
        <v>0</v>
      </c>
      <c r="C8" s="94">
        <f>C4-SUM(C5:C7)</f>
        <v>0</v>
      </c>
      <c r="D8" s="94">
        <f>D4-SUM(D5:D7)</f>
        <v>0</v>
      </c>
    </row>
    <row r="9" spans="1:7">
      <c r="A9" s="83" t="s">
        <v>325</v>
      </c>
      <c r="B9" s="103"/>
      <c r="C9" s="103"/>
      <c r="D9" s="103"/>
    </row>
    <row r="10" spans="1:7">
      <c r="A10" s="83" t="s">
        <v>326</v>
      </c>
      <c r="B10" s="103"/>
      <c r="C10" s="103"/>
      <c r="D10" s="103"/>
    </row>
    <row r="11" spans="1:7">
      <c r="A11" s="83" t="s">
        <v>405</v>
      </c>
      <c r="B11" s="103"/>
      <c r="C11" s="103"/>
      <c r="D11" s="103"/>
    </row>
    <row r="12" spans="1:7" ht="21">
      <c r="A12" s="102" t="s">
        <v>406</v>
      </c>
      <c r="B12" s="94">
        <f>B8+B9-B10+B11</f>
        <v>0</v>
      </c>
      <c r="C12" s="94">
        <f>C8+C9-C10+C11</f>
        <v>0</v>
      </c>
      <c r="D12" s="94">
        <f>D8+D9-D10+D11</f>
        <v>0</v>
      </c>
      <c r="E12" s="349"/>
    </row>
    <row r="13" spans="1:7">
      <c r="A13" s="83" t="s">
        <v>328</v>
      </c>
      <c r="B13" s="103"/>
      <c r="C13" s="103"/>
      <c r="D13" s="103"/>
      <c r="E13" s="349"/>
    </row>
    <row r="14" spans="1:7">
      <c r="A14" s="83" t="s">
        <v>330</v>
      </c>
      <c r="B14" s="103"/>
      <c r="C14" s="103"/>
      <c r="D14" s="103"/>
      <c r="E14" s="349"/>
    </row>
    <row r="15" spans="1:7">
      <c r="A15" s="83" t="s">
        <v>332</v>
      </c>
      <c r="B15" s="103"/>
      <c r="C15" s="103"/>
      <c r="D15" s="103"/>
    </row>
    <row r="16" spans="1:7">
      <c r="A16" s="83" t="s">
        <v>334</v>
      </c>
      <c r="B16" s="103"/>
      <c r="C16" s="103"/>
      <c r="D16" s="103"/>
    </row>
    <row r="17" spans="1:4">
      <c r="A17" s="102" t="s">
        <v>335</v>
      </c>
      <c r="B17" s="94">
        <f>B12-SUM(B13:B15)+SUM(B16:B16)</f>
        <v>0</v>
      </c>
      <c r="C17" s="94">
        <f>C12-SUM(C13:C15)+SUM(C16:C16)</f>
        <v>0</v>
      </c>
      <c r="D17" s="94">
        <f>D12-SUM(D13:D15)+SUM(D16:D16)</f>
        <v>0</v>
      </c>
    </row>
    <row r="18" spans="1:4">
      <c r="A18" s="83" t="s">
        <v>407</v>
      </c>
      <c r="B18" s="103"/>
      <c r="C18" s="103"/>
      <c r="D18" s="103"/>
    </row>
    <row r="19" spans="1:4">
      <c r="A19" s="102" t="s">
        <v>337</v>
      </c>
      <c r="B19" s="94">
        <f>B17-B18</f>
        <v>0</v>
      </c>
      <c r="C19" s="94">
        <f>C17-C18</f>
        <v>0</v>
      </c>
      <c r="D19" s="94">
        <f>D17-D18</f>
        <v>0</v>
      </c>
    </row>
    <row r="20" spans="1:4">
      <c r="A20" s="83" t="s">
        <v>338</v>
      </c>
      <c r="B20" s="103"/>
      <c r="C20" s="103"/>
      <c r="D20" s="103"/>
    </row>
    <row r="21" spans="1:4">
      <c r="A21" s="102" t="s">
        <v>339</v>
      </c>
      <c r="B21" s="94">
        <f>B19-B20</f>
        <v>0</v>
      </c>
      <c r="C21" s="94">
        <f>C19-C20</f>
        <v>0</v>
      </c>
      <c r="D21" s="94">
        <f>D19-D20</f>
        <v>0</v>
      </c>
    </row>
    <row r="22" spans="1:4">
      <c r="B22" s="81"/>
      <c r="C22" s="81"/>
      <c r="D22" s="8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4"/>
  <sheetViews>
    <sheetView showGridLines="0" workbookViewId="0">
      <selection activeCell="D18" sqref="D18"/>
    </sheetView>
  </sheetViews>
  <sheetFormatPr defaultColWidth="16.140625" defaultRowHeight="15" customHeight="1"/>
  <cols>
    <col min="1" max="1" width="25.7109375" style="16" customWidth="1"/>
    <col min="2" max="2" width="11.5703125" style="16" customWidth="1"/>
    <col min="3" max="3" width="14.5703125" style="16" customWidth="1"/>
    <col min="4" max="13" width="10.7109375" style="16" customWidth="1"/>
    <col min="14" max="16384" width="16.140625" style="16"/>
  </cols>
  <sheetData>
    <row r="1" spans="1:13" ht="21">
      <c r="A1" s="196"/>
      <c r="B1" s="196" t="s">
        <v>42</v>
      </c>
      <c r="C1" s="196"/>
      <c r="D1" s="197" t="s">
        <v>43</v>
      </c>
      <c r="E1" s="197" t="s">
        <v>44</v>
      </c>
      <c r="F1" s="197" t="s">
        <v>45</v>
      </c>
      <c r="G1" s="197" t="s">
        <v>46</v>
      </c>
      <c r="H1" s="197" t="s">
        <v>47</v>
      </c>
      <c r="I1" s="197" t="s">
        <v>48</v>
      </c>
      <c r="J1" s="197" t="s">
        <v>49</v>
      </c>
      <c r="K1" s="197" t="s">
        <v>50</v>
      </c>
      <c r="L1" s="197" t="s">
        <v>51</v>
      </c>
      <c r="M1" s="197" t="s">
        <v>52</v>
      </c>
    </row>
    <row r="2" spans="1:13" ht="24" customHeight="1">
      <c r="A2" s="17" t="s">
        <v>53</v>
      </c>
      <c r="B2" s="20" t="s">
        <v>54</v>
      </c>
      <c r="C2" s="19"/>
      <c r="D2" s="19">
        <v>0</v>
      </c>
      <c r="E2" s="19">
        <v>0</v>
      </c>
      <c r="F2" s="19">
        <v>0</v>
      </c>
      <c r="G2" s="19">
        <v>0</v>
      </c>
      <c r="H2" s="19">
        <v>0</v>
      </c>
      <c r="I2" s="19">
        <v>0</v>
      </c>
      <c r="J2" s="19">
        <v>0</v>
      </c>
      <c r="K2" s="19">
        <v>0</v>
      </c>
      <c r="L2" s="19">
        <v>0</v>
      </c>
      <c r="M2" s="19">
        <v>0</v>
      </c>
    </row>
    <row r="3" spans="1:13" ht="24" customHeight="1">
      <c r="A3" s="18" t="s">
        <v>55</v>
      </c>
      <c r="B3" s="20" t="s">
        <v>54</v>
      </c>
      <c r="C3" s="19"/>
      <c r="D3" s="19">
        <v>0</v>
      </c>
      <c r="E3" s="19">
        <v>0</v>
      </c>
      <c r="F3" s="19">
        <v>0</v>
      </c>
      <c r="G3" s="19">
        <v>0</v>
      </c>
      <c r="H3" s="19">
        <v>0</v>
      </c>
      <c r="I3" s="19">
        <v>0</v>
      </c>
      <c r="J3" s="19">
        <v>0</v>
      </c>
      <c r="K3" s="19">
        <v>0</v>
      </c>
      <c r="L3" s="19">
        <v>0</v>
      </c>
      <c r="M3" s="19">
        <v>0</v>
      </c>
    </row>
    <row r="4" spans="1:13" ht="31.5">
      <c r="A4" s="270" t="s">
        <v>56</v>
      </c>
      <c r="B4" s="20" t="s">
        <v>54</v>
      </c>
      <c r="C4" s="271"/>
      <c r="D4" s="271">
        <f>D2+D3</f>
        <v>0</v>
      </c>
      <c r="E4" s="271">
        <f t="shared" ref="E4:M4" si="0">E2+E3</f>
        <v>0</v>
      </c>
      <c r="F4" s="271">
        <f t="shared" si="0"/>
        <v>0</v>
      </c>
      <c r="G4" s="271">
        <f t="shared" si="0"/>
        <v>0</v>
      </c>
      <c r="H4" s="271">
        <f t="shared" si="0"/>
        <v>0</v>
      </c>
      <c r="I4" s="271">
        <f t="shared" si="0"/>
        <v>0</v>
      </c>
      <c r="J4" s="271">
        <f t="shared" si="0"/>
        <v>0</v>
      </c>
      <c r="K4" s="271">
        <f t="shared" si="0"/>
        <v>0</v>
      </c>
      <c r="L4" s="271">
        <f t="shared" si="0"/>
        <v>0</v>
      </c>
      <c r="M4" s="271">
        <f t="shared" si="0"/>
        <v>0</v>
      </c>
    </row>
    <row r="5" spans="1:13" ht="24" customHeight="1">
      <c r="A5" s="17" t="s">
        <v>57</v>
      </c>
      <c r="B5" s="20" t="s">
        <v>54</v>
      </c>
      <c r="C5" s="19"/>
      <c r="D5" s="19">
        <v>0</v>
      </c>
      <c r="E5" s="19">
        <v>0</v>
      </c>
      <c r="F5" s="19">
        <v>0</v>
      </c>
      <c r="G5" s="19">
        <v>0</v>
      </c>
      <c r="H5" s="19">
        <v>0</v>
      </c>
      <c r="I5" s="19">
        <v>0</v>
      </c>
      <c r="J5" s="19">
        <v>0</v>
      </c>
      <c r="K5" s="19">
        <v>0</v>
      </c>
      <c r="L5" s="19">
        <v>0</v>
      </c>
      <c r="M5" s="19">
        <v>0</v>
      </c>
    </row>
    <row r="6" spans="1:13" ht="24" customHeight="1">
      <c r="A6" s="18" t="s">
        <v>58</v>
      </c>
      <c r="B6" s="20" t="s">
        <v>54</v>
      </c>
      <c r="C6" s="19"/>
      <c r="D6" s="19">
        <v>0</v>
      </c>
      <c r="E6" s="19">
        <v>0</v>
      </c>
      <c r="F6" s="19">
        <v>0</v>
      </c>
      <c r="G6" s="19">
        <v>0</v>
      </c>
      <c r="H6" s="19">
        <v>0</v>
      </c>
      <c r="I6" s="19">
        <v>0</v>
      </c>
      <c r="J6" s="19">
        <v>0</v>
      </c>
      <c r="K6" s="19">
        <v>0</v>
      </c>
      <c r="L6" s="19">
        <v>0</v>
      </c>
      <c r="M6" s="19">
        <v>0</v>
      </c>
    </row>
    <row r="7" spans="1:13" ht="31.5">
      <c r="A7" s="270" t="s">
        <v>59</v>
      </c>
      <c r="B7" s="20" t="s">
        <v>54</v>
      </c>
      <c r="C7" s="271"/>
      <c r="D7" s="271">
        <f>D5+D6</f>
        <v>0</v>
      </c>
      <c r="E7" s="271">
        <f t="shared" ref="E7:M7" si="1">E5+E6</f>
        <v>0</v>
      </c>
      <c r="F7" s="271">
        <f t="shared" si="1"/>
        <v>0</v>
      </c>
      <c r="G7" s="271">
        <f t="shared" si="1"/>
        <v>0</v>
      </c>
      <c r="H7" s="271">
        <f t="shared" si="1"/>
        <v>0</v>
      </c>
      <c r="I7" s="271">
        <f t="shared" si="1"/>
        <v>0</v>
      </c>
      <c r="J7" s="271">
        <f t="shared" si="1"/>
        <v>0</v>
      </c>
      <c r="K7" s="271">
        <f t="shared" si="1"/>
        <v>0</v>
      </c>
      <c r="L7" s="271">
        <f t="shared" si="1"/>
        <v>0</v>
      </c>
      <c r="M7" s="271">
        <f t="shared" si="1"/>
        <v>0</v>
      </c>
    </row>
    <row r="8" spans="1:13" ht="24" customHeight="1">
      <c r="A8" s="18" t="s">
        <v>60</v>
      </c>
      <c r="B8" s="20" t="s">
        <v>54</v>
      </c>
      <c r="C8" s="272">
        <f>C2+C3+C4</f>
        <v>0</v>
      </c>
      <c r="D8" s="272">
        <f>D4+D7</f>
        <v>0</v>
      </c>
      <c r="E8" s="272">
        <f t="shared" ref="E8:M8" si="2">E4+E7</f>
        <v>0</v>
      </c>
      <c r="F8" s="272">
        <f t="shared" si="2"/>
        <v>0</v>
      </c>
      <c r="G8" s="272">
        <f t="shared" si="2"/>
        <v>0</v>
      </c>
      <c r="H8" s="272">
        <f t="shared" si="2"/>
        <v>0</v>
      </c>
      <c r="I8" s="272">
        <f t="shared" si="2"/>
        <v>0</v>
      </c>
      <c r="J8" s="272">
        <f t="shared" si="2"/>
        <v>0</v>
      </c>
      <c r="K8" s="272">
        <f t="shared" si="2"/>
        <v>0</v>
      </c>
      <c r="L8" s="272">
        <f t="shared" si="2"/>
        <v>0</v>
      </c>
      <c r="M8" s="272">
        <f t="shared" si="2"/>
        <v>0</v>
      </c>
    </row>
    <row r="9" spans="1:13" ht="24" customHeight="1">
      <c r="A9" s="18" t="s">
        <v>61</v>
      </c>
      <c r="B9" s="20" t="s">
        <v>54</v>
      </c>
      <c r="C9" s="19"/>
      <c r="D9" s="19">
        <v>0</v>
      </c>
      <c r="E9" s="19">
        <v>0</v>
      </c>
      <c r="F9" s="19">
        <v>0</v>
      </c>
      <c r="G9" s="19">
        <f t="shared" ref="G9:J9" si="3">F9*1.1</f>
        <v>0</v>
      </c>
      <c r="H9" s="19">
        <f t="shared" si="3"/>
        <v>0</v>
      </c>
      <c r="I9" s="19">
        <f t="shared" si="3"/>
        <v>0</v>
      </c>
      <c r="J9" s="19">
        <f t="shared" si="3"/>
        <v>0</v>
      </c>
      <c r="K9" s="19">
        <f>J9</f>
        <v>0</v>
      </c>
      <c r="L9" s="19">
        <f t="shared" ref="L9:M9" si="4">K9</f>
        <v>0</v>
      </c>
      <c r="M9" s="19">
        <f t="shared" si="4"/>
        <v>0</v>
      </c>
    </row>
    <row r="10" spans="1:13" ht="24" customHeight="1">
      <c r="A10" s="21" t="s">
        <v>62</v>
      </c>
      <c r="B10" s="133"/>
      <c r="C10" s="257" t="e">
        <f>C9/C8</f>
        <v>#DIV/0!</v>
      </c>
      <c r="D10" s="257" t="e">
        <f>D9/D8</f>
        <v>#DIV/0!</v>
      </c>
      <c r="E10" s="257" t="e">
        <f t="shared" ref="E10:M10" si="5">E9/E8</f>
        <v>#DIV/0!</v>
      </c>
      <c r="F10" s="257" t="e">
        <f t="shared" si="5"/>
        <v>#DIV/0!</v>
      </c>
      <c r="G10" s="257" t="e">
        <f t="shared" si="5"/>
        <v>#DIV/0!</v>
      </c>
      <c r="H10" s="257" t="e">
        <f t="shared" si="5"/>
        <v>#DIV/0!</v>
      </c>
      <c r="I10" s="257" t="e">
        <f t="shared" si="5"/>
        <v>#DIV/0!</v>
      </c>
      <c r="J10" s="257" t="e">
        <f t="shared" si="5"/>
        <v>#DIV/0!</v>
      </c>
      <c r="K10" s="257" t="e">
        <f t="shared" si="5"/>
        <v>#DIV/0!</v>
      </c>
      <c r="L10" s="257" t="e">
        <f t="shared" si="5"/>
        <v>#DIV/0!</v>
      </c>
      <c r="M10" s="257" t="e">
        <f t="shared" si="5"/>
        <v>#DIV/0!</v>
      </c>
    </row>
    <row r="11" spans="1:13" ht="16.5" customHeight="1">
      <c r="A11" s="23"/>
      <c r="B11" s="24"/>
      <c r="C11" s="22"/>
      <c r="D11" s="22"/>
      <c r="E11" s="22"/>
      <c r="F11" s="22"/>
      <c r="G11" s="22"/>
      <c r="H11" s="22"/>
      <c r="I11" s="22"/>
      <c r="J11" s="22"/>
      <c r="K11" s="22"/>
      <c r="L11" s="22"/>
      <c r="M11" s="22"/>
    </row>
    <row r="12" spans="1:13" ht="53.25" hidden="1" customHeight="1">
      <c r="A12" s="392" t="s">
        <v>63</v>
      </c>
      <c r="B12" s="393"/>
      <c r="C12" s="393"/>
    </row>
    <row r="13" spans="1:13" ht="12" hidden="1" customHeight="1">
      <c r="F13" s="273"/>
    </row>
    <row r="14" spans="1:13" ht="30.75" hidden="1" customHeight="1">
      <c r="A14" s="392" t="s">
        <v>64</v>
      </c>
      <c r="B14" s="393"/>
      <c r="C14" s="393"/>
    </row>
  </sheetData>
  <mergeCells count="2">
    <mergeCell ref="A12:C12"/>
    <mergeCell ref="A14:C14"/>
  </mergeCells>
  <phoneticPr fontId="13" type="noConversion"/>
  <pageMargins left="0.74803149606299213" right="0.23" top="0.49" bottom="0.47" header="0.23" footer="0.17"/>
  <pageSetup paperSize="9" scale="9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39"/>
  <sheetViews>
    <sheetView showGridLines="0" zoomScaleNormal="100" workbookViewId="0">
      <selection activeCell="G32" sqref="G32"/>
    </sheetView>
  </sheetViews>
  <sheetFormatPr defaultRowHeight="10.5"/>
  <cols>
    <col min="1" max="1" width="31" style="40" customWidth="1"/>
    <col min="2" max="2" width="15.7109375" style="40" customWidth="1"/>
    <col min="3" max="12" width="13.7109375" style="40" customWidth="1"/>
    <col min="13" max="14" width="9.140625" style="40"/>
    <col min="15" max="18" width="0" style="40" hidden="1" customWidth="1"/>
    <col min="19" max="16384" width="9.140625" style="40"/>
  </cols>
  <sheetData>
    <row r="1" spans="1:16" ht="31.5" customHeight="1">
      <c r="A1" s="313" t="s">
        <v>65</v>
      </c>
      <c r="B1" s="314" t="s">
        <v>42</v>
      </c>
      <c r="C1" s="314" t="s">
        <v>66</v>
      </c>
      <c r="D1" s="314" t="s">
        <v>67</v>
      </c>
      <c r="E1" s="314" t="s">
        <v>68</v>
      </c>
      <c r="F1" s="314" t="s">
        <v>69</v>
      </c>
      <c r="G1" s="314" t="s">
        <v>70</v>
      </c>
      <c r="H1" s="314" t="s">
        <v>71</v>
      </c>
      <c r="I1" s="314" t="s">
        <v>72</v>
      </c>
      <c r="J1" s="314" t="s">
        <v>73</v>
      </c>
      <c r="K1" s="314" t="s">
        <v>74</v>
      </c>
      <c r="L1" s="315" t="s">
        <v>75</v>
      </c>
    </row>
    <row r="2" spans="1:16">
      <c r="A2" s="316" t="s">
        <v>76</v>
      </c>
      <c r="B2" s="30"/>
      <c r="C2" s="30"/>
      <c r="D2" s="30"/>
      <c r="E2" s="30"/>
      <c r="F2" s="30"/>
      <c r="G2" s="30"/>
      <c r="H2" s="30"/>
      <c r="I2" s="30"/>
      <c r="J2" s="30"/>
      <c r="K2" s="30"/>
      <c r="L2" s="317"/>
    </row>
    <row r="3" spans="1:16">
      <c r="A3" s="318" t="s">
        <v>77</v>
      </c>
      <c r="B3" s="32" t="s">
        <v>54</v>
      </c>
      <c r="C3" s="184"/>
      <c r="D3" s="184"/>
      <c r="E3" s="184"/>
      <c r="F3" s="184"/>
      <c r="G3" s="184"/>
      <c r="H3" s="184"/>
      <c r="I3" s="184"/>
      <c r="J3" s="184"/>
      <c r="K3" s="184"/>
      <c r="L3" s="343"/>
    </row>
    <row r="4" spans="1:16">
      <c r="A4" s="318" t="s">
        <v>78</v>
      </c>
      <c r="B4" s="32" t="s">
        <v>54</v>
      </c>
      <c r="C4" s="184"/>
      <c r="D4" s="184"/>
      <c r="E4" s="184"/>
      <c r="F4" s="184"/>
      <c r="G4" s="184"/>
      <c r="H4" s="184"/>
      <c r="I4" s="184"/>
      <c r="J4" s="184"/>
      <c r="K4" s="184"/>
      <c r="L4" s="343"/>
    </row>
    <row r="5" spans="1:16">
      <c r="A5" s="318"/>
      <c r="B5" s="32"/>
      <c r="C5" s="184"/>
      <c r="D5" s="184"/>
      <c r="E5" s="184"/>
      <c r="F5" s="184"/>
      <c r="G5" s="184"/>
      <c r="H5" s="184"/>
      <c r="I5" s="184"/>
      <c r="J5" s="184"/>
      <c r="K5" s="184"/>
      <c r="L5" s="343"/>
      <c r="P5" s="275" t="s">
        <v>79</v>
      </c>
    </row>
    <row r="6" spans="1:16">
      <c r="A6" s="318"/>
      <c r="B6" s="32"/>
      <c r="C6" s="184"/>
      <c r="D6" s="184"/>
      <c r="E6" s="184"/>
      <c r="F6" s="184"/>
      <c r="G6" s="184"/>
      <c r="H6" s="184"/>
      <c r="I6" s="184"/>
      <c r="J6" s="184"/>
      <c r="K6" s="184"/>
      <c r="L6" s="343"/>
      <c r="O6" s="274">
        <v>1</v>
      </c>
      <c r="P6" s="40" t="s">
        <v>77</v>
      </c>
    </row>
    <row r="7" spans="1:16">
      <c r="A7" s="318"/>
      <c r="B7" s="32"/>
      <c r="C7" s="184"/>
      <c r="D7" s="184"/>
      <c r="E7" s="184"/>
      <c r="F7" s="184"/>
      <c r="G7" s="184"/>
      <c r="H7" s="184"/>
      <c r="I7" s="184"/>
      <c r="J7" s="184"/>
      <c r="K7" s="184"/>
      <c r="L7" s="343"/>
      <c r="O7" s="274">
        <v>2</v>
      </c>
      <c r="P7" s="40" t="s">
        <v>78</v>
      </c>
    </row>
    <row r="8" spans="1:16" ht="21">
      <c r="A8" s="320" t="s">
        <v>80</v>
      </c>
      <c r="B8" s="133"/>
      <c r="C8" s="183">
        <f>SUM(C3:C7)</f>
        <v>0</v>
      </c>
      <c r="D8" s="183">
        <f t="shared" ref="D8:L8" si="0">SUM(D3:D7)</f>
        <v>0</v>
      </c>
      <c r="E8" s="183">
        <f t="shared" si="0"/>
        <v>0</v>
      </c>
      <c r="F8" s="183">
        <f t="shared" si="0"/>
        <v>0</v>
      </c>
      <c r="G8" s="183">
        <f t="shared" si="0"/>
        <v>0</v>
      </c>
      <c r="H8" s="183">
        <f t="shared" si="0"/>
        <v>0</v>
      </c>
      <c r="I8" s="183">
        <f t="shared" si="0"/>
        <v>0</v>
      </c>
      <c r="J8" s="183">
        <f t="shared" si="0"/>
        <v>0</v>
      </c>
      <c r="K8" s="183">
        <f t="shared" si="0"/>
        <v>0</v>
      </c>
      <c r="L8" s="344">
        <f t="shared" si="0"/>
        <v>0</v>
      </c>
      <c r="P8" s="275" t="s">
        <v>81</v>
      </c>
    </row>
    <row r="9" spans="1:16" ht="29.25" customHeight="1">
      <c r="A9" s="345" t="s">
        <v>387</v>
      </c>
      <c r="B9" s="394"/>
      <c r="C9" s="395"/>
      <c r="D9" s="395"/>
      <c r="E9" s="395"/>
      <c r="F9" s="395"/>
      <c r="G9" s="395"/>
      <c r="H9" s="395"/>
      <c r="I9" s="395"/>
      <c r="J9" s="395"/>
      <c r="K9" s="395"/>
      <c r="L9" s="396"/>
      <c r="P9" s="275"/>
    </row>
    <row r="10" spans="1:16">
      <c r="A10" s="322" t="s">
        <v>82</v>
      </c>
      <c r="B10" s="34"/>
      <c r="C10" s="34"/>
      <c r="D10" s="34"/>
      <c r="E10" s="34"/>
      <c r="F10" s="34"/>
      <c r="G10" s="34"/>
      <c r="H10" s="34"/>
      <c r="I10" s="34"/>
      <c r="J10" s="34"/>
      <c r="K10" s="34"/>
      <c r="L10" s="346"/>
      <c r="O10" s="274">
        <v>3</v>
      </c>
      <c r="P10" s="40" t="s">
        <v>83</v>
      </c>
    </row>
    <row r="11" spans="1:16">
      <c r="A11" s="324" t="s">
        <v>77</v>
      </c>
      <c r="B11" s="35" t="s">
        <v>54</v>
      </c>
      <c r="C11" s="199"/>
      <c r="D11" s="199"/>
      <c r="E11" s="199"/>
      <c r="F11" s="199"/>
      <c r="G11" s="199"/>
      <c r="H11" s="199"/>
      <c r="I11" s="199"/>
      <c r="J11" s="199"/>
      <c r="K11" s="199"/>
      <c r="L11" s="347"/>
      <c r="O11" s="274">
        <v>4</v>
      </c>
      <c r="P11" s="40" t="s">
        <v>84</v>
      </c>
    </row>
    <row r="12" spans="1:16">
      <c r="A12" s="324" t="s">
        <v>78</v>
      </c>
      <c r="B12" s="35" t="s">
        <v>54</v>
      </c>
      <c r="C12" s="199"/>
      <c r="D12" s="199"/>
      <c r="E12" s="199"/>
      <c r="F12" s="199"/>
      <c r="G12" s="199"/>
      <c r="H12" s="199"/>
      <c r="I12" s="199"/>
      <c r="J12" s="199"/>
      <c r="K12" s="199"/>
      <c r="L12" s="347"/>
    </row>
    <row r="13" spans="1:16">
      <c r="A13" s="324"/>
      <c r="B13" s="35"/>
      <c r="C13" s="199"/>
      <c r="D13" s="199"/>
      <c r="E13" s="199"/>
      <c r="F13" s="199"/>
      <c r="G13" s="199"/>
      <c r="H13" s="199"/>
      <c r="I13" s="199"/>
      <c r="J13" s="199"/>
      <c r="K13" s="199"/>
      <c r="L13" s="347"/>
      <c r="P13" s="275" t="s">
        <v>85</v>
      </c>
    </row>
    <row r="14" spans="1:16">
      <c r="A14" s="324"/>
      <c r="B14" s="35"/>
      <c r="C14" s="199"/>
      <c r="D14" s="199"/>
      <c r="E14" s="199"/>
      <c r="F14" s="199"/>
      <c r="G14" s="199"/>
      <c r="H14" s="199"/>
      <c r="I14" s="199"/>
      <c r="J14" s="199"/>
      <c r="K14" s="199"/>
      <c r="L14" s="347"/>
      <c r="O14" s="274">
        <v>5</v>
      </c>
      <c r="P14" s="40" t="s">
        <v>86</v>
      </c>
    </row>
    <row r="15" spans="1:16">
      <c r="A15" s="324"/>
      <c r="B15" s="35"/>
      <c r="C15" s="199"/>
      <c r="D15" s="199"/>
      <c r="E15" s="199"/>
      <c r="F15" s="199"/>
      <c r="G15" s="199"/>
      <c r="H15" s="199"/>
      <c r="I15" s="199"/>
      <c r="J15" s="199"/>
      <c r="K15" s="199"/>
      <c r="L15" s="347"/>
    </row>
    <row r="16" spans="1:16" ht="21">
      <c r="A16" s="326" t="s">
        <v>87</v>
      </c>
      <c r="B16" s="133"/>
      <c r="C16" s="181">
        <f>SUM(C11:C15)</f>
        <v>0</v>
      </c>
      <c r="D16" s="181">
        <f t="shared" ref="D16:L16" si="1">SUM(D11:D15)</f>
        <v>0</v>
      </c>
      <c r="E16" s="181">
        <f t="shared" si="1"/>
        <v>0</v>
      </c>
      <c r="F16" s="181">
        <f t="shared" si="1"/>
        <v>0</v>
      </c>
      <c r="G16" s="181">
        <f t="shared" si="1"/>
        <v>0</v>
      </c>
      <c r="H16" s="181">
        <f t="shared" si="1"/>
        <v>0</v>
      </c>
      <c r="I16" s="181">
        <f t="shared" si="1"/>
        <v>0</v>
      </c>
      <c r="J16" s="181">
        <f t="shared" si="1"/>
        <v>0</v>
      </c>
      <c r="K16" s="181">
        <f t="shared" si="1"/>
        <v>0</v>
      </c>
      <c r="L16" s="321">
        <f t="shared" si="1"/>
        <v>0</v>
      </c>
    </row>
    <row r="17" spans="1:21" ht="11.25" thickBot="1">
      <c r="A17" s="332" t="s">
        <v>88</v>
      </c>
      <c r="B17" s="333"/>
      <c r="C17" s="334">
        <f t="shared" ref="C17:L17" si="2">C16+C8</f>
        <v>0</v>
      </c>
      <c r="D17" s="334">
        <f t="shared" si="2"/>
        <v>0</v>
      </c>
      <c r="E17" s="334">
        <f t="shared" si="2"/>
        <v>0</v>
      </c>
      <c r="F17" s="334">
        <f t="shared" si="2"/>
        <v>0</v>
      </c>
      <c r="G17" s="334">
        <f t="shared" si="2"/>
        <v>0</v>
      </c>
      <c r="H17" s="334">
        <f t="shared" si="2"/>
        <v>0</v>
      </c>
      <c r="I17" s="334">
        <f t="shared" si="2"/>
        <v>0</v>
      </c>
      <c r="J17" s="334">
        <f t="shared" si="2"/>
        <v>0</v>
      </c>
      <c r="K17" s="334">
        <f t="shared" si="2"/>
        <v>0</v>
      </c>
      <c r="L17" s="335">
        <f t="shared" si="2"/>
        <v>0</v>
      </c>
    </row>
    <row r="18" spans="1:21" ht="11.25" thickBot="1">
      <c r="C18" s="41"/>
      <c r="D18" s="41"/>
      <c r="E18" s="41"/>
      <c r="F18" s="41"/>
      <c r="G18" s="41"/>
      <c r="H18" s="41"/>
      <c r="I18" s="41"/>
      <c r="J18" s="41"/>
      <c r="K18" s="41"/>
      <c r="L18" s="41"/>
    </row>
    <row r="19" spans="1:21" ht="31.5" customHeight="1">
      <c r="A19" s="313" t="s">
        <v>385</v>
      </c>
      <c r="B19" s="314" t="s">
        <v>42</v>
      </c>
      <c r="C19" s="314" t="s">
        <v>66</v>
      </c>
      <c r="D19" s="314" t="s">
        <v>67</v>
      </c>
      <c r="E19" s="314" t="s">
        <v>68</v>
      </c>
      <c r="F19" s="314" t="s">
        <v>69</v>
      </c>
      <c r="G19" s="314" t="s">
        <v>70</v>
      </c>
      <c r="H19" s="314" t="s">
        <v>71</v>
      </c>
      <c r="I19" s="314" t="s">
        <v>72</v>
      </c>
      <c r="J19" s="314" t="s">
        <v>73</v>
      </c>
      <c r="K19" s="314" t="s">
        <v>74</v>
      </c>
      <c r="L19" s="315" t="s">
        <v>75</v>
      </c>
      <c r="N19" s="397"/>
      <c r="O19" s="397"/>
      <c r="P19" s="397"/>
      <c r="Q19" s="397"/>
      <c r="R19" s="397"/>
      <c r="S19" s="397"/>
      <c r="T19" s="397"/>
      <c r="U19" s="397"/>
    </row>
    <row r="20" spans="1:21" ht="12.75" customHeight="1">
      <c r="A20" s="316" t="s">
        <v>76</v>
      </c>
      <c r="B20" s="30"/>
      <c r="C20" s="30"/>
      <c r="D20" s="30"/>
      <c r="E20" s="30"/>
      <c r="F20" s="30"/>
      <c r="G20" s="30"/>
      <c r="H20" s="30"/>
      <c r="I20" s="30"/>
      <c r="J20" s="30"/>
      <c r="K20" s="30"/>
      <c r="L20" s="317"/>
      <c r="N20" s="397"/>
      <c r="O20" s="397"/>
      <c r="P20" s="397"/>
      <c r="Q20" s="397"/>
      <c r="R20" s="397"/>
      <c r="S20" s="397"/>
      <c r="T20" s="397"/>
      <c r="U20" s="397"/>
    </row>
    <row r="21" spans="1:21" ht="12.75" customHeight="1">
      <c r="A21" s="318" t="s">
        <v>77</v>
      </c>
      <c r="B21" s="32" t="s">
        <v>54</v>
      </c>
      <c r="C21" s="200"/>
      <c r="D21" s="200"/>
      <c r="E21" s="200"/>
      <c r="F21" s="200"/>
      <c r="G21" s="200"/>
      <c r="H21" s="200"/>
      <c r="I21" s="200"/>
      <c r="J21" s="200"/>
      <c r="K21" s="200"/>
      <c r="L21" s="200"/>
      <c r="N21" s="397"/>
      <c r="O21" s="397"/>
      <c r="P21" s="397"/>
      <c r="Q21" s="397"/>
      <c r="R21" s="397"/>
      <c r="S21" s="397"/>
      <c r="T21" s="397"/>
      <c r="U21" s="397"/>
    </row>
    <row r="22" spans="1:21">
      <c r="A22" s="318" t="s">
        <v>78</v>
      </c>
      <c r="B22" s="32" t="s">
        <v>54</v>
      </c>
      <c r="C22" s="200"/>
      <c r="D22" s="200"/>
      <c r="E22" s="200"/>
      <c r="F22" s="200"/>
      <c r="G22" s="200"/>
      <c r="H22" s="200"/>
      <c r="I22" s="200"/>
      <c r="J22" s="200"/>
      <c r="K22" s="200"/>
      <c r="L22" s="348"/>
    </row>
    <row r="23" spans="1:21">
      <c r="A23" s="318"/>
      <c r="B23" s="32"/>
      <c r="C23" s="200"/>
      <c r="D23" s="200"/>
      <c r="E23" s="200"/>
      <c r="F23" s="200"/>
      <c r="G23" s="200"/>
      <c r="H23" s="200"/>
      <c r="I23" s="200"/>
      <c r="J23" s="200"/>
      <c r="K23" s="200"/>
      <c r="L23" s="348"/>
    </row>
    <row r="24" spans="1:21">
      <c r="A24" s="318"/>
      <c r="B24" s="32"/>
      <c r="C24" s="200"/>
      <c r="D24" s="200"/>
      <c r="E24" s="200"/>
      <c r="F24" s="200"/>
      <c r="G24" s="200"/>
      <c r="H24" s="200"/>
      <c r="I24" s="200"/>
      <c r="J24" s="200"/>
      <c r="K24" s="200"/>
      <c r="L24" s="348"/>
    </row>
    <row r="25" spans="1:21">
      <c r="A25" s="318"/>
      <c r="B25" s="32"/>
      <c r="C25" s="200"/>
      <c r="D25" s="200"/>
      <c r="E25" s="200"/>
      <c r="F25" s="200"/>
      <c r="G25" s="200"/>
      <c r="H25" s="200"/>
      <c r="I25" s="200"/>
      <c r="J25" s="200"/>
      <c r="K25" s="200"/>
      <c r="L25" s="348"/>
    </row>
    <row r="26" spans="1:21" ht="31.5">
      <c r="A26" s="320" t="s">
        <v>386</v>
      </c>
      <c r="B26" s="133"/>
      <c r="C26" s="181">
        <f>SUM(C21:C25)</f>
        <v>0</v>
      </c>
      <c r="D26" s="181">
        <f t="shared" ref="D26:L26" si="3">SUM(D21:D25)</f>
        <v>0</v>
      </c>
      <c r="E26" s="181">
        <f t="shared" si="3"/>
        <v>0</v>
      </c>
      <c r="F26" s="181">
        <f t="shared" si="3"/>
        <v>0</v>
      </c>
      <c r="G26" s="181">
        <f t="shared" si="3"/>
        <v>0</v>
      </c>
      <c r="H26" s="181">
        <f t="shared" si="3"/>
        <v>0</v>
      </c>
      <c r="I26" s="181">
        <f t="shared" si="3"/>
        <v>0</v>
      </c>
      <c r="J26" s="181">
        <f t="shared" si="3"/>
        <v>0</v>
      </c>
      <c r="K26" s="181">
        <f t="shared" si="3"/>
        <v>0</v>
      </c>
      <c r="L26" s="321">
        <f t="shared" si="3"/>
        <v>0</v>
      </c>
    </row>
    <row r="27" spans="1:21" ht="31.5">
      <c r="A27" s="322" t="s">
        <v>388</v>
      </c>
      <c r="B27" s="34"/>
      <c r="C27" s="201"/>
      <c r="D27" s="201"/>
      <c r="E27" s="201"/>
      <c r="F27" s="201"/>
      <c r="G27" s="201"/>
      <c r="H27" s="201"/>
      <c r="I27" s="201"/>
      <c r="J27" s="201"/>
      <c r="K27" s="201"/>
      <c r="L27" s="323"/>
    </row>
    <row r="28" spans="1:21">
      <c r="A28" s="322" t="s">
        <v>82</v>
      </c>
      <c r="B28" s="34"/>
      <c r="C28" s="34"/>
      <c r="D28" s="34"/>
      <c r="E28" s="34"/>
      <c r="F28" s="34"/>
      <c r="G28" s="34"/>
      <c r="H28" s="34"/>
      <c r="I28" s="34"/>
      <c r="J28" s="34"/>
      <c r="K28" s="34"/>
      <c r="L28" s="346"/>
    </row>
    <row r="29" spans="1:21">
      <c r="A29" s="324" t="s">
        <v>77</v>
      </c>
      <c r="B29" s="35" t="s">
        <v>54</v>
      </c>
      <c r="C29" s="199"/>
      <c r="D29" s="199"/>
      <c r="E29" s="199"/>
      <c r="F29" s="199"/>
      <c r="G29" s="199"/>
      <c r="H29" s="199"/>
      <c r="I29" s="199"/>
      <c r="J29" s="199"/>
      <c r="K29" s="199"/>
      <c r="L29" s="199"/>
    </row>
    <row r="30" spans="1:21">
      <c r="A30" s="324" t="s">
        <v>78</v>
      </c>
      <c r="B30" s="35" t="s">
        <v>54</v>
      </c>
      <c r="C30" s="199"/>
      <c r="D30" s="199"/>
      <c r="E30" s="199"/>
      <c r="F30" s="199"/>
      <c r="G30" s="199"/>
      <c r="H30" s="199"/>
      <c r="I30" s="199"/>
      <c r="J30" s="199"/>
      <c r="K30" s="199"/>
      <c r="L30" s="347"/>
    </row>
    <row r="31" spans="1:21">
      <c r="A31" s="324"/>
      <c r="B31" s="35"/>
      <c r="C31" s="199"/>
      <c r="D31" s="199"/>
      <c r="E31" s="199"/>
      <c r="F31" s="199"/>
      <c r="G31" s="199"/>
      <c r="H31" s="199"/>
      <c r="I31" s="199"/>
      <c r="J31" s="199"/>
      <c r="K31" s="199"/>
      <c r="L31" s="347"/>
    </row>
    <row r="32" spans="1:21">
      <c r="A32" s="324"/>
      <c r="B32" s="35"/>
      <c r="C32" s="199"/>
      <c r="D32" s="199"/>
      <c r="E32" s="199"/>
      <c r="F32" s="199"/>
      <c r="G32" s="199"/>
      <c r="H32" s="199"/>
      <c r="I32" s="199"/>
      <c r="J32" s="199"/>
      <c r="K32" s="199"/>
      <c r="L32" s="347"/>
    </row>
    <row r="33" spans="1:12" ht="31.5">
      <c r="A33" s="326" t="s">
        <v>389</v>
      </c>
      <c r="B33" s="133"/>
      <c r="C33" s="181">
        <f t="shared" ref="C33:L33" si="4">SUM(C28:C32)</f>
        <v>0</v>
      </c>
      <c r="D33" s="181">
        <f t="shared" si="4"/>
        <v>0</v>
      </c>
      <c r="E33" s="181">
        <f t="shared" si="4"/>
        <v>0</v>
      </c>
      <c r="F33" s="181">
        <f t="shared" si="4"/>
        <v>0</v>
      </c>
      <c r="G33" s="181">
        <f t="shared" si="4"/>
        <v>0</v>
      </c>
      <c r="H33" s="181">
        <f t="shared" si="4"/>
        <v>0</v>
      </c>
      <c r="I33" s="181">
        <f t="shared" si="4"/>
        <v>0</v>
      </c>
      <c r="J33" s="181">
        <f t="shared" si="4"/>
        <v>0</v>
      </c>
      <c r="K33" s="181">
        <f t="shared" si="4"/>
        <v>0</v>
      </c>
      <c r="L33" s="321">
        <f t="shared" si="4"/>
        <v>0</v>
      </c>
    </row>
    <row r="34" spans="1:12" ht="32.25" thickBot="1">
      <c r="A34" s="332" t="s">
        <v>390</v>
      </c>
      <c r="B34" s="333"/>
      <c r="C34" s="334">
        <f t="shared" ref="C34:L34" si="5">C33+C26</f>
        <v>0</v>
      </c>
      <c r="D34" s="334">
        <f t="shared" si="5"/>
        <v>0</v>
      </c>
      <c r="E34" s="334">
        <f t="shared" si="5"/>
        <v>0</v>
      </c>
      <c r="F34" s="334">
        <f t="shared" si="5"/>
        <v>0</v>
      </c>
      <c r="G34" s="334">
        <f t="shared" si="5"/>
        <v>0</v>
      </c>
      <c r="H34" s="334">
        <f t="shared" si="5"/>
        <v>0</v>
      </c>
      <c r="I34" s="334">
        <f t="shared" si="5"/>
        <v>0</v>
      </c>
      <c r="J34" s="334">
        <f t="shared" si="5"/>
        <v>0</v>
      </c>
      <c r="K34" s="334">
        <f t="shared" si="5"/>
        <v>0</v>
      </c>
      <c r="L34" s="335">
        <f t="shared" si="5"/>
        <v>0</v>
      </c>
    </row>
    <row r="36" spans="1:12" ht="31.5" customHeight="1">
      <c r="A36" s="198" t="s">
        <v>89</v>
      </c>
      <c r="B36" s="197" t="s">
        <v>42</v>
      </c>
      <c r="C36" s="197" t="s">
        <v>66</v>
      </c>
      <c r="D36" s="197" t="s">
        <v>67</v>
      </c>
      <c r="E36" s="197" t="s">
        <v>68</v>
      </c>
      <c r="F36" s="197" t="s">
        <v>69</v>
      </c>
      <c r="G36" s="197" t="s">
        <v>70</v>
      </c>
      <c r="H36" s="197" t="s">
        <v>71</v>
      </c>
      <c r="I36" s="197" t="s">
        <v>72</v>
      </c>
      <c r="J36" s="197" t="s">
        <v>73</v>
      </c>
      <c r="K36" s="197" t="s">
        <v>74</v>
      </c>
      <c r="L36" s="197" t="s">
        <v>75</v>
      </c>
    </row>
    <row r="37" spans="1:12" ht="21">
      <c r="A37" s="33" t="s">
        <v>80</v>
      </c>
      <c r="B37" s="133"/>
      <c r="C37" s="181">
        <f t="shared" ref="C37:L37" si="6">C8+C26</f>
        <v>0</v>
      </c>
      <c r="D37" s="181">
        <f t="shared" si="6"/>
        <v>0</v>
      </c>
      <c r="E37" s="181">
        <f t="shared" si="6"/>
        <v>0</v>
      </c>
      <c r="F37" s="181">
        <f t="shared" si="6"/>
        <v>0</v>
      </c>
      <c r="G37" s="181">
        <f t="shared" si="6"/>
        <v>0</v>
      </c>
      <c r="H37" s="181">
        <f t="shared" si="6"/>
        <v>0</v>
      </c>
      <c r="I37" s="181">
        <f t="shared" si="6"/>
        <v>0</v>
      </c>
      <c r="J37" s="181">
        <f t="shared" si="6"/>
        <v>0</v>
      </c>
      <c r="K37" s="181">
        <f t="shared" si="6"/>
        <v>0</v>
      </c>
      <c r="L37" s="181">
        <f t="shared" si="6"/>
        <v>0</v>
      </c>
    </row>
    <row r="38" spans="1:12" ht="21">
      <c r="A38" s="36" t="s">
        <v>87</v>
      </c>
      <c r="B38" s="133"/>
      <c r="C38" s="181">
        <f t="shared" ref="C38:L38" si="7">C16+C33</f>
        <v>0</v>
      </c>
      <c r="D38" s="181">
        <f t="shared" si="7"/>
        <v>0</v>
      </c>
      <c r="E38" s="181">
        <f t="shared" si="7"/>
        <v>0</v>
      </c>
      <c r="F38" s="181">
        <f t="shared" si="7"/>
        <v>0</v>
      </c>
      <c r="G38" s="181">
        <f t="shared" si="7"/>
        <v>0</v>
      </c>
      <c r="H38" s="181">
        <f t="shared" si="7"/>
        <v>0</v>
      </c>
      <c r="I38" s="181">
        <f t="shared" si="7"/>
        <v>0</v>
      </c>
      <c r="J38" s="181">
        <f t="shared" si="7"/>
        <v>0</v>
      </c>
      <c r="K38" s="181">
        <f t="shared" si="7"/>
        <v>0</v>
      </c>
      <c r="L38" s="181">
        <f t="shared" si="7"/>
        <v>0</v>
      </c>
    </row>
    <row r="39" spans="1:12" ht="33.75">
      <c r="A39" s="202" t="s">
        <v>90</v>
      </c>
      <c r="B39" s="133"/>
      <c r="C39" s="181">
        <f>C38+C37</f>
        <v>0</v>
      </c>
      <c r="D39" s="181">
        <f t="shared" ref="D39:K39" si="8">D38+D37</f>
        <v>0</v>
      </c>
      <c r="E39" s="181">
        <f t="shared" si="8"/>
        <v>0</v>
      </c>
      <c r="F39" s="181">
        <f t="shared" si="8"/>
        <v>0</v>
      </c>
      <c r="G39" s="181">
        <f t="shared" si="8"/>
        <v>0</v>
      </c>
      <c r="H39" s="181">
        <f t="shared" si="8"/>
        <v>0</v>
      </c>
      <c r="I39" s="181">
        <f t="shared" si="8"/>
        <v>0</v>
      </c>
      <c r="J39" s="181">
        <f t="shared" si="8"/>
        <v>0</v>
      </c>
      <c r="K39" s="181">
        <f t="shared" si="8"/>
        <v>0</v>
      </c>
      <c r="L39" s="181">
        <f>L38+L37</f>
        <v>0</v>
      </c>
    </row>
  </sheetData>
  <mergeCells count="2">
    <mergeCell ref="B9:L9"/>
    <mergeCell ref="N19:U2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C10:L10 C27 C19:L20 C22:C25 D22:L27 C8:L8 C31:L36 C13:L18" emptyCellReferenc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7EB5E-29D5-40D1-BE7D-D276C58743F6}">
  <sheetPr>
    <pageSetUpPr fitToPage="1"/>
  </sheetPr>
  <dimension ref="A1:K50"/>
  <sheetViews>
    <sheetView showGridLines="0" zoomScale="80" zoomScaleNormal="80" workbookViewId="0">
      <selection activeCell="B30" sqref="B30:K30"/>
    </sheetView>
  </sheetViews>
  <sheetFormatPr defaultRowHeight="10.5"/>
  <cols>
    <col min="1" max="1" width="31.7109375" style="40" customWidth="1"/>
    <col min="2" max="11" width="14.140625" style="40" customWidth="1"/>
    <col min="12" max="16384" width="9.140625" style="40"/>
  </cols>
  <sheetData>
    <row r="1" spans="1:11" ht="21" customHeight="1">
      <c r="A1" s="198" t="s">
        <v>400</v>
      </c>
      <c r="B1" s="197" t="s">
        <v>66</v>
      </c>
      <c r="C1" s="197" t="s">
        <v>67</v>
      </c>
      <c r="D1" s="197" t="s">
        <v>68</v>
      </c>
      <c r="E1" s="197" t="s">
        <v>69</v>
      </c>
      <c r="F1" s="197" t="s">
        <v>70</v>
      </c>
      <c r="G1" s="197" t="s">
        <v>71</v>
      </c>
      <c r="H1" s="197" t="s">
        <v>72</v>
      </c>
      <c r="I1" s="197" t="s">
        <v>73</v>
      </c>
      <c r="J1" s="197" t="s">
        <v>74</v>
      </c>
      <c r="K1" s="197" t="s">
        <v>75</v>
      </c>
    </row>
    <row r="2" spans="1:11" ht="20.100000000000001" customHeight="1">
      <c r="A2" s="45" t="s">
        <v>91</v>
      </c>
      <c r="B2" s="180"/>
      <c r="C2" s="180"/>
      <c r="D2" s="180"/>
      <c r="E2" s="180"/>
      <c r="F2" s="180"/>
      <c r="G2" s="180"/>
      <c r="H2" s="180"/>
      <c r="I2" s="180"/>
      <c r="J2" s="180"/>
      <c r="K2" s="180"/>
    </row>
    <row r="3" spans="1:11" ht="20.100000000000001" customHeight="1">
      <c r="A3" s="45" t="s">
        <v>92</v>
      </c>
      <c r="B3" s="180"/>
      <c r="C3" s="180"/>
      <c r="D3" s="180"/>
      <c r="E3" s="180"/>
      <c r="F3" s="180"/>
      <c r="G3" s="180"/>
      <c r="H3" s="180"/>
      <c r="I3" s="180"/>
      <c r="J3" s="180"/>
      <c r="K3" s="180"/>
    </row>
    <row r="4" spans="1:11" ht="20.100000000000001" customHeight="1">
      <c r="A4" s="32" t="s">
        <v>93</v>
      </c>
      <c r="B4" s="180"/>
      <c r="C4" s="180"/>
      <c r="D4" s="180"/>
      <c r="E4" s="180"/>
      <c r="F4" s="180"/>
      <c r="G4" s="180"/>
      <c r="H4" s="180"/>
      <c r="I4" s="180"/>
      <c r="J4" s="180"/>
      <c r="K4" s="180"/>
    </row>
    <row r="5" spans="1:11" ht="20.100000000000001" customHeight="1">
      <c r="A5" s="32" t="s">
        <v>94</v>
      </c>
      <c r="B5" s="180"/>
      <c r="C5" s="180"/>
      <c r="D5" s="180"/>
      <c r="E5" s="180"/>
      <c r="F5" s="180"/>
      <c r="G5" s="180"/>
      <c r="H5" s="180"/>
      <c r="I5" s="180"/>
      <c r="J5" s="180"/>
      <c r="K5" s="180"/>
    </row>
    <row r="6" spans="1:11" ht="20.100000000000001" customHeight="1">
      <c r="A6" s="32" t="s">
        <v>95</v>
      </c>
      <c r="B6" s="180"/>
      <c r="C6" s="180"/>
      <c r="D6" s="180"/>
      <c r="E6" s="180"/>
      <c r="F6" s="180"/>
      <c r="G6" s="180"/>
      <c r="H6" s="180"/>
      <c r="I6" s="180"/>
      <c r="J6" s="180"/>
      <c r="K6" s="180"/>
    </row>
    <row r="7" spans="1:11" ht="20.100000000000001" customHeight="1">
      <c r="A7" s="32" t="s">
        <v>96</v>
      </c>
      <c r="B7" s="180"/>
      <c r="C7" s="180"/>
      <c r="D7" s="180"/>
      <c r="E7" s="180"/>
      <c r="F7" s="180"/>
      <c r="G7" s="180"/>
      <c r="H7" s="180"/>
      <c r="I7" s="180"/>
      <c r="J7" s="180"/>
      <c r="K7" s="180"/>
    </row>
    <row r="8" spans="1:11" ht="20.100000000000001" customHeight="1">
      <c r="A8" s="32" t="s">
        <v>97</v>
      </c>
      <c r="B8" s="180"/>
      <c r="C8" s="180"/>
      <c r="D8" s="180"/>
      <c r="E8" s="180"/>
      <c r="F8" s="180"/>
      <c r="G8" s="180"/>
      <c r="H8" s="180"/>
      <c r="I8" s="180"/>
      <c r="J8" s="180"/>
      <c r="K8" s="180"/>
    </row>
    <row r="9" spans="1:11" ht="20.100000000000001" customHeight="1">
      <c r="A9" s="32"/>
      <c r="B9" s="180"/>
      <c r="C9" s="180"/>
      <c r="D9" s="180"/>
      <c r="E9" s="180"/>
      <c r="F9" s="180"/>
      <c r="G9" s="180"/>
      <c r="H9" s="180"/>
      <c r="I9" s="180"/>
      <c r="J9" s="180"/>
      <c r="K9" s="180"/>
    </row>
    <row r="10" spans="1:11" ht="20.100000000000001" customHeight="1">
      <c r="A10" s="32" t="s">
        <v>98</v>
      </c>
      <c r="B10" s="180"/>
      <c r="C10" s="180"/>
      <c r="D10" s="180"/>
      <c r="E10" s="180"/>
      <c r="F10" s="180"/>
      <c r="G10" s="180"/>
      <c r="H10" s="180"/>
      <c r="I10" s="180"/>
      <c r="J10" s="180"/>
      <c r="K10" s="180"/>
    </row>
    <row r="11" spans="1:11" ht="20.100000000000001" customHeight="1">
      <c r="A11" s="278" t="s">
        <v>99</v>
      </c>
      <c r="B11" s="181">
        <f>SUM(B2:B10)</f>
        <v>0</v>
      </c>
      <c r="C11" s="181">
        <f t="shared" ref="C11:K11" si="0">SUM(C2:C10)</f>
        <v>0</v>
      </c>
      <c r="D11" s="181">
        <f t="shared" si="0"/>
        <v>0</v>
      </c>
      <c r="E11" s="181">
        <f t="shared" si="0"/>
        <v>0</v>
      </c>
      <c r="F11" s="181">
        <f t="shared" si="0"/>
        <v>0</v>
      </c>
      <c r="G11" s="181">
        <f t="shared" si="0"/>
        <v>0</v>
      </c>
      <c r="H11" s="181">
        <f t="shared" si="0"/>
        <v>0</v>
      </c>
      <c r="I11" s="181">
        <f t="shared" si="0"/>
        <v>0</v>
      </c>
      <c r="J11" s="181">
        <f t="shared" si="0"/>
        <v>0</v>
      </c>
      <c r="K11" s="181">
        <f t="shared" si="0"/>
        <v>0</v>
      </c>
    </row>
    <row r="12" spans="1:11" ht="20.100000000000001" customHeight="1"/>
    <row r="13" spans="1:11" ht="20.100000000000001" customHeight="1"/>
    <row r="14" spans="1:11" ht="20.100000000000001" customHeight="1">
      <c r="A14" s="277" t="s">
        <v>401</v>
      </c>
      <c r="B14" s="197" t="s">
        <v>66</v>
      </c>
      <c r="C14" s="197" t="s">
        <v>67</v>
      </c>
      <c r="D14" s="197" t="s">
        <v>68</v>
      </c>
      <c r="E14" s="197" t="s">
        <v>69</v>
      </c>
      <c r="F14" s="197" t="s">
        <v>70</v>
      </c>
      <c r="G14" s="197" t="s">
        <v>71</v>
      </c>
      <c r="H14" s="197" t="s">
        <v>72</v>
      </c>
      <c r="I14" s="197" t="s">
        <v>73</v>
      </c>
      <c r="J14" s="197" t="s">
        <v>74</v>
      </c>
      <c r="K14" s="197" t="s">
        <v>75</v>
      </c>
    </row>
    <row r="15" spans="1:11" ht="20.100000000000001" customHeight="1">
      <c r="A15" s="45" t="s">
        <v>100</v>
      </c>
      <c r="B15" s="180"/>
      <c r="C15" s="180"/>
      <c r="D15" s="180"/>
      <c r="E15" s="180"/>
      <c r="F15" s="180"/>
      <c r="G15" s="180"/>
      <c r="H15" s="180"/>
      <c r="I15" s="180"/>
      <c r="J15" s="180"/>
      <c r="K15" s="180"/>
    </row>
    <row r="16" spans="1:11" ht="20.100000000000001" customHeight="1">
      <c r="A16" s="45" t="s">
        <v>101</v>
      </c>
      <c r="B16" s="180"/>
      <c r="C16" s="180"/>
      <c r="D16" s="180"/>
      <c r="E16" s="180"/>
      <c r="F16" s="180"/>
      <c r="G16" s="180"/>
      <c r="H16" s="180"/>
      <c r="I16" s="180"/>
      <c r="J16" s="180"/>
      <c r="K16" s="180"/>
    </row>
    <row r="17" spans="1:11" ht="20.100000000000001" customHeight="1">
      <c r="A17" s="32" t="s">
        <v>102</v>
      </c>
      <c r="B17" s="180"/>
      <c r="C17" s="180"/>
      <c r="D17" s="180"/>
      <c r="E17" s="180"/>
      <c r="F17" s="180"/>
      <c r="G17" s="180"/>
      <c r="H17" s="180"/>
      <c r="I17" s="180"/>
      <c r="J17" s="180"/>
      <c r="K17" s="180"/>
    </row>
    <row r="18" spans="1:11" ht="20.100000000000001" customHeight="1">
      <c r="A18" s="32" t="s">
        <v>103</v>
      </c>
      <c r="B18" s="180"/>
      <c r="C18" s="180"/>
      <c r="D18" s="180"/>
      <c r="E18" s="180"/>
      <c r="F18" s="180"/>
      <c r="G18" s="180"/>
      <c r="H18" s="180"/>
      <c r="I18" s="180"/>
      <c r="J18" s="180"/>
      <c r="K18" s="180"/>
    </row>
    <row r="19" spans="1:11" ht="20.100000000000001" customHeight="1">
      <c r="A19" s="32" t="s">
        <v>104</v>
      </c>
      <c r="B19" s="180"/>
      <c r="C19" s="180"/>
      <c r="D19" s="180"/>
      <c r="E19" s="180"/>
      <c r="F19" s="180"/>
      <c r="G19" s="180"/>
      <c r="H19" s="180"/>
      <c r="I19" s="180"/>
      <c r="J19" s="180"/>
      <c r="K19" s="180"/>
    </row>
    <row r="20" spans="1:11" ht="20.100000000000001" customHeight="1">
      <c r="A20" s="32"/>
      <c r="B20" s="180"/>
      <c r="C20" s="180"/>
      <c r="D20" s="180"/>
      <c r="E20" s="180"/>
      <c r="F20" s="180"/>
      <c r="G20" s="180"/>
      <c r="H20" s="180"/>
      <c r="I20" s="180"/>
      <c r="J20" s="180"/>
      <c r="K20" s="180"/>
    </row>
    <row r="21" spans="1:11" ht="20.100000000000001" customHeight="1">
      <c r="A21" s="32"/>
      <c r="B21" s="180"/>
      <c r="C21" s="180"/>
      <c r="D21" s="180"/>
      <c r="E21" s="180"/>
      <c r="F21" s="180"/>
      <c r="G21" s="180"/>
      <c r="H21" s="180"/>
      <c r="I21" s="180"/>
      <c r="J21" s="180"/>
      <c r="K21" s="180"/>
    </row>
    <row r="22" spans="1:11" ht="26.25" customHeight="1">
      <c r="A22" s="278" t="s">
        <v>105</v>
      </c>
      <c r="B22" s="181">
        <f t="shared" ref="B22:K22" si="1">SUM(B15:B21)</f>
        <v>0</v>
      </c>
      <c r="C22" s="181">
        <f t="shared" si="1"/>
        <v>0</v>
      </c>
      <c r="D22" s="181">
        <f t="shared" si="1"/>
        <v>0</v>
      </c>
      <c r="E22" s="181">
        <f t="shared" si="1"/>
        <v>0</v>
      </c>
      <c r="F22" s="181">
        <f t="shared" si="1"/>
        <v>0</v>
      </c>
      <c r="G22" s="181">
        <f t="shared" si="1"/>
        <v>0</v>
      </c>
      <c r="H22" s="181">
        <f t="shared" si="1"/>
        <v>0</v>
      </c>
      <c r="I22" s="181">
        <f t="shared" si="1"/>
        <v>0</v>
      </c>
      <c r="J22" s="181">
        <f t="shared" si="1"/>
        <v>0</v>
      </c>
      <c r="K22" s="181">
        <f t="shared" si="1"/>
        <v>0</v>
      </c>
    </row>
    <row r="23" spans="1:11" ht="11.25" thickBot="1"/>
    <row r="24" spans="1:11" ht="11.25" thickBot="1">
      <c r="A24" s="342" t="s">
        <v>399</v>
      </c>
      <c r="B24" s="339"/>
      <c r="C24" s="339"/>
      <c r="D24" s="339"/>
      <c r="E24" s="339"/>
      <c r="F24" s="339"/>
      <c r="G24" s="339"/>
      <c r="H24" s="339"/>
      <c r="I24" s="339"/>
      <c r="J24" s="339"/>
      <c r="K24" s="340"/>
    </row>
    <row r="25" spans="1:11" ht="20.100000000000001" customHeight="1">
      <c r="A25" s="341" t="s">
        <v>402</v>
      </c>
      <c r="B25" s="338" t="s">
        <v>66</v>
      </c>
      <c r="C25" s="338" t="s">
        <v>67</v>
      </c>
      <c r="D25" s="338" t="s">
        <v>68</v>
      </c>
      <c r="E25" s="338" t="s">
        <v>69</v>
      </c>
      <c r="F25" s="338" t="s">
        <v>70</v>
      </c>
      <c r="G25" s="338" t="s">
        <v>71</v>
      </c>
      <c r="H25" s="338" t="s">
        <v>72</v>
      </c>
      <c r="I25" s="338" t="s">
        <v>73</v>
      </c>
      <c r="J25" s="338" t="s">
        <v>74</v>
      </c>
      <c r="K25" s="338" t="s">
        <v>75</v>
      </c>
    </row>
    <row r="26" spans="1:11" ht="20.100000000000001" customHeight="1">
      <c r="A26" s="45" t="s">
        <v>91</v>
      </c>
      <c r="B26" s="180"/>
      <c r="C26" s="180"/>
      <c r="D26" s="180"/>
      <c r="E26" s="180"/>
      <c r="F26" s="180"/>
      <c r="G26" s="180"/>
      <c r="H26" s="180"/>
      <c r="I26" s="180"/>
      <c r="J26" s="180"/>
      <c r="K26" s="180"/>
    </row>
    <row r="27" spans="1:11" ht="20.100000000000001" customHeight="1">
      <c r="A27" s="45" t="s">
        <v>92</v>
      </c>
      <c r="B27" s="180"/>
      <c r="C27" s="180"/>
      <c r="D27" s="180"/>
      <c r="E27" s="180"/>
      <c r="F27" s="180"/>
      <c r="G27" s="180"/>
      <c r="H27" s="180"/>
      <c r="I27" s="180"/>
      <c r="J27" s="180"/>
      <c r="K27" s="180"/>
    </row>
    <row r="28" spans="1:11" ht="20.100000000000001" customHeight="1">
      <c r="A28" s="32" t="s">
        <v>93</v>
      </c>
      <c r="B28" s="180"/>
      <c r="C28" s="180"/>
      <c r="D28" s="180"/>
      <c r="E28" s="180"/>
      <c r="F28" s="180"/>
      <c r="G28" s="180"/>
      <c r="H28" s="180"/>
      <c r="I28" s="180"/>
      <c r="J28" s="180"/>
      <c r="K28" s="180"/>
    </row>
    <row r="29" spans="1:11" ht="20.100000000000001" customHeight="1">
      <c r="A29" s="32" t="s">
        <v>94</v>
      </c>
      <c r="B29" s="180"/>
      <c r="C29" s="180"/>
      <c r="D29" s="180"/>
      <c r="E29" s="180"/>
      <c r="F29" s="180"/>
      <c r="G29" s="180"/>
      <c r="H29" s="180"/>
      <c r="I29" s="180"/>
      <c r="J29" s="180"/>
      <c r="K29" s="180"/>
    </row>
    <row r="30" spans="1:11" ht="20.100000000000001" customHeight="1">
      <c r="A30" s="32" t="s">
        <v>95</v>
      </c>
      <c r="B30" s="180"/>
      <c r="C30" s="180"/>
      <c r="D30" s="180"/>
      <c r="E30" s="180"/>
      <c r="F30" s="180"/>
      <c r="G30" s="180"/>
      <c r="H30" s="180"/>
      <c r="I30" s="180"/>
      <c r="J30" s="180"/>
      <c r="K30" s="180"/>
    </row>
    <row r="31" spans="1:11" ht="20.100000000000001" customHeight="1">
      <c r="A31" s="32" t="s">
        <v>96</v>
      </c>
      <c r="B31" s="180"/>
      <c r="C31" s="180"/>
      <c r="D31" s="180"/>
      <c r="E31" s="180"/>
      <c r="F31" s="180"/>
      <c r="G31" s="180"/>
      <c r="H31" s="180"/>
      <c r="I31" s="180"/>
      <c r="J31" s="180"/>
      <c r="K31" s="180"/>
    </row>
    <row r="32" spans="1:11" ht="20.100000000000001" customHeight="1">
      <c r="A32" s="32" t="s">
        <v>97</v>
      </c>
      <c r="B32" s="180"/>
      <c r="C32" s="180"/>
      <c r="D32" s="180"/>
      <c r="E32" s="180"/>
      <c r="F32" s="180"/>
      <c r="G32" s="180"/>
      <c r="H32" s="180"/>
      <c r="I32" s="180"/>
      <c r="J32" s="180"/>
      <c r="K32" s="180"/>
    </row>
    <row r="33" spans="1:11" ht="20.100000000000001" customHeight="1">
      <c r="A33" s="32"/>
      <c r="B33" s="180"/>
      <c r="C33" s="180"/>
      <c r="D33" s="180"/>
      <c r="E33" s="180"/>
      <c r="F33" s="180"/>
      <c r="G33" s="180"/>
      <c r="H33" s="180"/>
      <c r="I33" s="180"/>
      <c r="J33" s="180"/>
      <c r="K33" s="180"/>
    </row>
    <row r="34" spans="1:11" ht="20.100000000000001" customHeight="1">
      <c r="A34" s="32" t="s">
        <v>98</v>
      </c>
      <c r="B34" s="180"/>
      <c r="C34" s="180"/>
      <c r="D34" s="180"/>
      <c r="E34" s="180"/>
      <c r="F34" s="180"/>
      <c r="G34" s="180"/>
      <c r="H34" s="180"/>
      <c r="I34" s="180"/>
      <c r="J34" s="180"/>
      <c r="K34" s="180"/>
    </row>
    <row r="35" spans="1:11" ht="20.100000000000001" customHeight="1">
      <c r="A35" s="278" t="s">
        <v>99</v>
      </c>
      <c r="B35" s="181">
        <f>SUM(B26:B34)</f>
        <v>0</v>
      </c>
      <c r="C35" s="181">
        <f t="shared" ref="C35:K35" si="2">SUM(C26:C34)</f>
        <v>0</v>
      </c>
      <c r="D35" s="181">
        <f t="shared" si="2"/>
        <v>0</v>
      </c>
      <c r="E35" s="181">
        <f t="shared" si="2"/>
        <v>0</v>
      </c>
      <c r="F35" s="181">
        <f t="shared" si="2"/>
        <v>0</v>
      </c>
      <c r="G35" s="181">
        <f t="shared" si="2"/>
        <v>0</v>
      </c>
      <c r="H35" s="181">
        <f t="shared" si="2"/>
        <v>0</v>
      </c>
      <c r="I35" s="181">
        <f t="shared" si="2"/>
        <v>0</v>
      </c>
      <c r="J35" s="181">
        <f t="shared" si="2"/>
        <v>0</v>
      </c>
      <c r="K35" s="181">
        <f t="shared" si="2"/>
        <v>0</v>
      </c>
    </row>
    <row r="36" spans="1:11" ht="20.100000000000001" customHeight="1"/>
    <row r="37" spans="1:11" ht="20.100000000000001" customHeight="1"/>
    <row r="38" spans="1:11" ht="20.100000000000001" customHeight="1">
      <c r="A38" s="277" t="s">
        <v>403</v>
      </c>
      <c r="B38" s="197" t="s">
        <v>66</v>
      </c>
      <c r="C38" s="197" t="s">
        <v>67</v>
      </c>
      <c r="D38" s="197" t="s">
        <v>68</v>
      </c>
      <c r="E38" s="197" t="s">
        <v>69</v>
      </c>
      <c r="F38" s="197" t="s">
        <v>70</v>
      </c>
      <c r="G38" s="197" t="s">
        <v>71</v>
      </c>
      <c r="H38" s="197" t="s">
        <v>72</v>
      </c>
      <c r="I38" s="197" t="s">
        <v>73</v>
      </c>
      <c r="J38" s="197" t="s">
        <v>74</v>
      </c>
      <c r="K38" s="197" t="s">
        <v>75</v>
      </c>
    </row>
    <row r="39" spans="1:11" ht="20.100000000000001" customHeight="1">
      <c r="A39" s="45" t="s">
        <v>100</v>
      </c>
      <c r="B39" s="180"/>
      <c r="C39" s="180"/>
      <c r="D39" s="180"/>
      <c r="E39" s="180"/>
      <c r="F39" s="180"/>
      <c r="G39" s="180"/>
      <c r="H39" s="180"/>
      <c r="I39" s="180"/>
      <c r="J39" s="180"/>
      <c r="K39" s="180"/>
    </row>
    <row r="40" spans="1:11" ht="20.100000000000001" customHeight="1">
      <c r="A40" s="45" t="s">
        <v>101</v>
      </c>
      <c r="B40" s="180"/>
      <c r="C40" s="180"/>
      <c r="D40" s="180"/>
      <c r="E40" s="180"/>
      <c r="F40" s="180"/>
      <c r="G40" s="180"/>
      <c r="H40" s="180"/>
      <c r="I40" s="180"/>
      <c r="J40" s="180"/>
      <c r="K40" s="180"/>
    </row>
    <row r="41" spans="1:11" ht="20.100000000000001" customHeight="1">
      <c r="A41" s="32" t="s">
        <v>102</v>
      </c>
      <c r="B41" s="180">
        <v>40000</v>
      </c>
      <c r="C41" s="180">
        <v>40000</v>
      </c>
      <c r="D41" s="180">
        <v>40000</v>
      </c>
      <c r="E41" s="180">
        <v>40000</v>
      </c>
      <c r="F41" s="180">
        <v>40000</v>
      </c>
      <c r="G41" s="180">
        <v>40000</v>
      </c>
      <c r="H41" s="180">
        <v>40000</v>
      </c>
      <c r="I41" s="180">
        <v>40000</v>
      </c>
      <c r="J41" s="180">
        <v>40000</v>
      </c>
      <c r="K41" s="180">
        <v>40000</v>
      </c>
    </row>
    <row r="42" spans="1:11" ht="20.100000000000001" customHeight="1">
      <c r="A42" s="32" t="s">
        <v>103</v>
      </c>
      <c r="B42" s="180"/>
      <c r="C42" s="180"/>
      <c r="D42" s="180"/>
      <c r="E42" s="180"/>
      <c r="F42" s="180"/>
      <c r="G42" s="180"/>
      <c r="H42" s="180"/>
      <c r="I42" s="180"/>
      <c r="J42" s="180"/>
      <c r="K42" s="180"/>
    </row>
    <row r="43" spans="1:11" ht="20.100000000000001" customHeight="1">
      <c r="A43" s="32" t="s">
        <v>104</v>
      </c>
      <c r="B43" s="180"/>
      <c r="C43" s="180"/>
      <c r="D43" s="180"/>
      <c r="E43" s="180"/>
      <c r="F43" s="180"/>
      <c r="G43" s="180"/>
      <c r="H43" s="180"/>
      <c r="I43" s="180"/>
      <c r="J43" s="180"/>
      <c r="K43" s="180"/>
    </row>
    <row r="44" spans="1:11" ht="20.100000000000001" customHeight="1">
      <c r="A44" s="32"/>
      <c r="B44" s="180"/>
      <c r="C44" s="180"/>
      <c r="D44" s="180"/>
      <c r="E44" s="180"/>
      <c r="F44" s="180"/>
      <c r="G44" s="180"/>
      <c r="H44" s="180"/>
      <c r="I44" s="180"/>
      <c r="J44" s="180"/>
      <c r="K44" s="180"/>
    </row>
    <row r="45" spans="1:11" ht="20.100000000000001" customHeight="1">
      <c r="A45" s="32"/>
      <c r="B45" s="180"/>
      <c r="C45" s="180"/>
      <c r="D45" s="180"/>
      <c r="E45" s="180"/>
      <c r="F45" s="180"/>
      <c r="G45" s="180"/>
      <c r="H45" s="180"/>
      <c r="I45" s="180"/>
      <c r="J45" s="180"/>
      <c r="K45" s="180"/>
    </row>
    <row r="46" spans="1:11" ht="31.5">
      <c r="A46" s="278" t="s">
        <v>105</v>
      </c>
      <c r="B46" s="181">
        <f t="shared" ref="B46:K46" si="3">SUM(B39:B45)</f>
        <v>40000</v>
      </c>
      <c r="C46" s="181">
        <f t="shared" si="3"/>
        <v>40000</v>
      </c>
      <c r="D46" s="181">
        <f t="shared" si="3"/>
        <v>40000</v>
      </c>
      <c r="E46" s="181">
        <f t="shared" si="3"/>
        <v>40000</v>
      </c>
      <c r="F46" s="181">
        <f t="shared" si="3"/>
        <v>40000</v>
      </c>
      <c r="G46" s="181">
        <f t="shared" si="3"/>
        <v>40000</v>
      </c>
      <c r="H46" s="181">
        <f t="shared" si="3"/>
        <v>40000</v>
      </c>
      <c r="I46" s="181">
        <f t="shared" si="3"/>
        <v>40000</v>
      </c>
      <c r="J46" s="181">
        <f t="shared" si="3"/>
        <v>40000</v>
      </c>
      <c r="K46" s="181">
        <f t="shared" si="3"/>
        <v>40000</v>
      </c>
    </row>
    <row r="49" spans="1:11" ht="31.5">
      <c r="A49" s="198" t="s">
        <v>106</v>
      </c>
      <c r="B49" s="197" t="s">
        <v>66</v>
      </c>
      <c r="C49" s="197" t="s">
        <v>67</v>
      </c>
      <c r="D49" s="197" t="s">
        <v>68</v>
      </c>
      <c r="E49" s="197" t="s">
        <v>69</v>
      </c>
      <c r="F49" s="197" t="s">
        <v>70</v>
      </c>
      <c r="G49" s="197" t="s">
        <v>71</v>
      </c>
      <c r="H49" s="197" t="s">
        <v>72</v>
      </c>
      <c r="I49" s="197" t="s">
        <v>73</v>
      </c>
      <c r="J49" s="197" t="s">
        <v>74</v>
      </c>
      <c r="K49" s="197" t="s">
        <v>75</v>
      </c>
    </row>
    <row r="50" spans="1:11" ht="23.25" customHeight="1">
      <c r="A50" s="33" t="s">
        <v>107</v>
      </c>
      <c r="B50" s="181">
        <f>B22+B11+B35+B46</f>
        <v>40000</v>
      </c>
      <c r="C50" s="181">
        <f t="shared" ref="C50:K50" si="4">C22+C11+C35+C46</f>
        <v>40000</v>
      </c>
      <c r="D50" s="181">
        <f t="shared" si="4"/>
        <v>40000</v>
      </c>
      <c r="E50" s="181">
        <f t="shared" si="4"/>
        <v>40000</v>
      </c>
      <c r="F50" s="181">
        <f t="shared" si="4"/>
        <v>40000</v>
      </c>
      <c r="G50" s="181">
        <f t="shared" si="4"/>
        <v>40000</v>
      </c>
      <c r="H50" s="181">
        <f t="shared" si="4"/>
        <v>40000</v>
      </c>
      <c r="I50" s="181">
        <f t="shared" si="4"/>
        <v>40000</v>
      </c>
      <c r="J50" s="181">
        <f t="shared" si="4"/>
        <v>40000</v>
      </c>
      <c r="K50" s="181">
        <f t="shared" si="4"/>
        <v>40000</v>
      </c>
    </row>
  </sheetData>
  <pageMargins left="0.55118110236220474" right="0.36" top="0.39370078740157483" bottom="0.43307086614173229" header="0.15748031496062992" footer="0.1574803149606299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52"/>
  <sheetViews>
    <sheetView showGridLines="0" topLeftCell="A25" zoomScaleNormal="100" workbookViewId="0">
      <selection activeCell="L45" sqref="L45"/>
    </sheetView>
  </sheetViews>
  <sheetFormatPr defaultRowHeight="10.5"/>
  <cols>
    <col min="1" max="1" width="33.140625" style="40" customWidth="1"/>
    <col min="2" max="2" width="11" style="40" customWidth="1"/>
    <col min="3" max="12" width="14.140625" style="40" customWidth="1"/>
    <col min="13" max="16384" width="9.140625" style="40"/>
  </cols>
  <sheetData>
    <row r="1" spans="1:12" ht="52.5">
      <c r="A1" s="313" t="s">
        <v>391</v>
      </c>
      <c r="B1" s="314" t="s">
        <v>108</v>
      </c>
      <c r="C1" s="314" t="s">
        <v>66</v>
      </c>
      <c r="D1" s="314" t="s">
        <v>67</v>
      </c>
      <c r="E1" s="314" t="s">
        <v>68</v>
      </c>
      <c r="F1" s="314" t="s">
        <v>69</v>
      </c>
      <c r="G1" s="314" t="s">
        <v>70</v>
      </c>
      <c r="H1" s="314" t="s">
        <v>71</v>
      </c>
      <c r="I1" s="314" t="s">
        <v>72</v>
      </c>
      <c r="J1" s="314" t="s">
        <v>73</v>
      </c>
      <c r="K1" s="314" t="s">
        <v>74</v>
      </c>
      <c r="L1" s="315" t="s">
        <v>75</v>
      </c>
    </row>
    <row r="2" spans="1:12">
      <c r="A2" s="316" t="s">
        <v>76</v>
      </c>
      <c r="B2" s="30"/>
      <c r="C2" s="30"/>
      <c r="D2" s="30"/>
      <c r="E2" s="30"/>
      <c r="F2" s="30"/>
      <c r="G2" s="30"/>
      <c r="H2" s="30"/>
      <c r="I2" s="30"/>
      <c r="J2" s="30"/>
      <c r="K2" s="30"/>
      <c r="L2" s="317"/>
    </row>
    <row r="3" spans="1:12">
      <c r="A3" s="318" t="s">
        <v>77</v>
      </c>
      <c r="B3" s="38"/>
      <c r="C3" s="203">
        <f>$B3*'ΠΩΛΗΣΕΙΣ-ΜΙΣΘΩΣΕΙΣ'!C3</f>
        <v>0</v>
      </c>
      <c r="D3" s="203">
        <f>$B3*'ΠΩΛΗΣΕΙΣ-ΜΙΣΘΩΣΕΙΣ'!D3</f>
        <v>0</v>
      </c>
      <c r="E3" s="203">
        <f>$B3*'ΠΩΛΗΣΕΙΣ-ΜΙΣΘΩΣΕΙΣ'!E3</f>
        <v>0</v>
      </c>
      <c r="F3" s="203">
        <f>$B3*'ΠΩΛΗΣΕΙΣ-ΜΙΣΘΩΣΕΙΣ'!F3</f>
        <v>0</v>
      </c>
      <c r="G3" s="203">
        <f>$B3*'ΠΩΛΗΣΕΙΣ-ΜΙΣΘΩΣΕΙΣ'!G3</f>
        <v>0</v>
      </c>
      <c r="H3" s="203">
        <f>$B3*'ΠΩΛΗΣΕΙΣ-ΜΙΣΘΩΣΕΙΣ'!H3</f>
        <v>0</v>
      </c>
      <c r="I3" s="203">
        <f>$B3*'ΠΩΛΗΣΕΙΣ-ΜΙΣΘΩΣΕΙΣ'!I3</f>
        <v>0</v>
      </c>
      <c r="J3" s="203">
        <f>$B3*'ΠΩΛΗΣΕΙΣ-ΜΙΣΘΩΣΕΙΣ'!J3</f>
        <v>0</v>
      </c>
      <c r="K3" s="203">
        <f>$B3*'ΠΩΛΗΣΕΙΣ-ΜΙΣΘΩΣΕΙΣ'!K3</f>
        <v>0</v>
      </c>
      <c r="L3" s="319">
        <f>$B3*'ΠΩΛΗΣΕΙΣ-ΜΙΣΘΩΣΕΙΣ'!L3</f>
        <v>0</v>
      </c>
    </row>
    <row r="4" spans="1:12">
      <c r="A4" s="318" t="s">
        <v>78</v>
      </c>
      <c r="B4" s="38"/>
      <c r="C4" s="203">
        <f>$B4*'ΠΩΛΗΣΕΙΣ-ΜΙΣΘΩΣΕΙΣ'!C4</f>
        <v>0</v>
      </c>
      <c r="D4" s="203">
        <f>$B4*'ΠΩΛΗΣΕΙΣ-ΜΙΣΘΩΣΕΙΣ'!D4</f>
        <v>0</v>
      </c>
      <c r="E4" s="203">
        <f>$B4*'ΠΩΛΗΣΕΙΣ-ΜΙΣΘΩΣΕΙΣ'!E4</f>
        <v>0</v>
      </c>
      <c r="F4" s="203">
        <f>$B4*'ΠΩΛΗΣΕΙΣ-ΜΙΣΘΩΣΕΙΣ'!F4</f>
        <v>0</v>
      </c>
      <c r="G4" s="203">
        <f>$B4*'ΠΩΛΗΣΕΙΣ-ΜΙΣΘΩΣΕΙΣ'!G4</f>
        <v>0</v>
      </c>
      <c r="H4" s="203">
        <f>$B4*'ΠΩΛΗΣΕΙΣ-ΜΙΣΘΩΣΕΙΣ'!H4</f>
        <v>0</v>
      </c>
      <c r="I4" s="203">
        <f>$B4*'ΠΩΛΗΣΕΙΣ-ΜΙΣΘΩΣΕΙΣ'!I4</f>
        <v>0</v>
      </c>
      <c r="J4" s="203">
        <f>$B4*'ΠΩΛΗΣΕΙΣ-ΜΙΣΘΩΣΕΙΣ'!J4</f>
        <v>0</v>
      </c>
      <c r="K4" s="203">
        <f>$B4*'ΠΩΛΗΣΕΙΣ-ΜΙΣΘΩΣΕΙΣ'!K4</f>
        <v>0</v>
      </c>
      <c r="L4" s="319">
        <f>$B4*'ΠΩΛΗΣΕΙΣ-ΜΙΣΘΩΣΕΙΣ'!L4</f>
        <v>0</v>
      </c>
    </row>
    <row r="5" spans="1:12">
      <c r="A5" s="318"/>
      <c r="B5" s="38"/>
      <c r="C5" s="203">
        <f>$B5*'ΠΩΛΗΣΕΙΣ-ΜΙΣΘΩΣΕΙΣ'!C5</f>
        <v>0</v>
      </c>
      <c r="D5" s="203">
        <f>$B5*'ΠΩΛΗΣΕΙΣ-ΜΙΣΘΩΣΕΙΣ'!D5</f>
        <v>0</v>
      </c>
      <c r="E5" s="203">
        <f>$B5*'ΠΩΛΗΣΕΙΣ-ΜΙΣΘΩΣΕΙΣ'!E5</f>
        <v>0</v>
      </c>
      <c r="F5" s="203">
        <f>$B5*'ΠΩΛΗΣΕΙΣ-ΜΙΣΘΩΣΕΙΣ'!F5</f>
        <v>0</v>
      </c>
      <c r="G5" s="203">
        <f>$B5*'ΠΩΛΗΣΕΙΣ-ΜΙΣΘΩΣΕΙΣ'!G5</f>
        <v>0</v>
      </c>
      <c r="H5" s="203">
        <f>$B5*'ΠΩΛΗΣΕΙΣ-ΜΙΣΘΩΣΕΙΣ'!H5</f>
        <v>0</v>
      </c>
      <c r="I5" s="203">
        <f>$B5*'ΠΩΛΗΣΕΙΣ-ΜΙΣΘΩΣΕΙΣ'!I5</f>
        <v>0</v>
      </c>
      <c r="J5" s="203">
        <f>$B5*'ΠΩΛΗΣΕΙΣ-ΜΙΣΘΩΣΕΙΣ'!J5</f>
        <v>0</v>
      </c>
      <c r="K5" s="203">
        <f>$B5*'ΠΩΛΗΣΕΙΣ-ΜΙΣΘΩΣΕΙΣ'!K5</f>
        <v>0</v>
      </c>
      <c r="L5" s="319">
        <f>$B5*'ΠΩΛΗΣΕΙΣ-ΜΙΣΘΩΣΕΙΣ'!L5</f>
        <v>0</v>
      </c>
    </row>
    <row r="6" spans="1:12">
      <c r="A6" s="318"/>
      <c r="B6" s="38"/>
      <c r="C6" s="203">
        <f>$B6*'ΠΩΛΗΣΕΙΣ-ΜΙΣΘΩΣΕΙΣ'!C6</f>
        <v>0</v>
      </c>
      <c r="D6" s="203">
        <f>$B6*'ΠΩΛΗΣΕΙΣ-ΜΙΣΘΩΣΕΙΣ'!D6</f>
        <v>0</v>
      </c>
      <c r="E6" s="203">
        <f>$B6*'ΠΩΛΗΣΕΙΣ-ΜΙΣΘΩΣΕΙΣ'!E6</f>
        <v>0</v>
      </c>
      <c r="F6" s="203">
        <f>$B6*'ΠΩΛΗΣΕΙΣ-ΜΙΣΘΩΣΕΙΣ'!F6</f>
        <v>0</v>
      </c>
      <c r="G6" s="203">
        <f>$B6*'ΠΩΛΗΣΕΙΣ-ΜΙΣΘΩΣΕΙΣ'!G6</f>
        <v>0</v>
      </c>
      <c r="H6" s="203">
        <f>$B6*'ΠΩΛΗΣΕΙΣ-ΜΙΣΘΩΣΕΙΣ'!H6</f>
        <v>0</v>
      </c>
      <c r="I6" s="203">
        <f>$B6*'ΠΩΛΗΣΕΙΣ-ΜΙΣΘΩΣΕΙΣ'!I6</f>
        <v>0</v>
      </c>
      <c r="J6" s="203">
        <f>$B6*'ΠΩΛΗΣΕΙΣ-ΜΙΣΘΩΣΕΙΣ'!J6</f>
        <v>0</v>
      </c>
      <c r="K6" s="203">
        <f>$B6*'ΠΩΛΗΣΕΙΣ-ΜΙΣΘΩΣΕΙΣ'!K6</f>
        <v>0</v>
      </c>
      <c r="L6" s="319">
        <f>$B6*'ΠΩΛΗΣΕΙΣ-ΜΙΣΘΩΣΕΙΣ'!L6</f>
        <v>0</v>
      </c>
    </row>
    <row r="7" spans="1:12">
      <c r="A7" s="318"/>
      <c r="B7" s="38"/>
      <c r="C7" s="203">
        <f>$B7*'ΠΩΛΗΣΕΙΣ-ΜΙΣΘΩΣΕΙΣ'!C7</f>
        <v>0</v>
      </c>
      <c r="D7" s="203">
        <f>$B7*'ΠΩΛΗΣΕΙΣ-ΜΙΣΘΩΣΕΙΣ'!D7</f>
        <v>0</v>
      </c>
      <c r="E7" s="203">
        <f>$B7*'ΠΩΛΗΣΕΙΣ-ΜΙΣΘΩΣΕΙΣ'!E7</f>
        <v>0</v>
      </c>
      <c r="F7" s="203">
        <f>$B7*'ΠΩΛΗΣΕΙΣ-ΜΙΣΘΩΣΕΙΣ'!F7</f>
        <v>0</v>
      </c>
      <c r="G7" s="203">
        <f>$B7*'ΠΩΛΗΣΕΙΣ-ΜΙΣΘΩΣΕΙΣ'!G7</f>
        <v>0</v>
      </c>
      <c r="H7" s="203">
        <f>$B7*'ΠΩΛΗΣΕΙΣ-ΜΙΣΘΩΣΕΙΣ'!H7</f>
        <v>0</v>
      </c>
      <c r="I7" s="203">
        <f>$B7*'ΠΩΛΗΣΕΙΣ-ΜΙΣΘΩΣΕΙΣ'!I7</f>
        <v>0</v>
      </c>
      <c r="J7" s="203">
        <f>$B7*'ΠΩΛΗΣΕΙΣ-ΜΙΣΘΩΣΕΙΣ'!J7</f>
        <v>0</v>
      </c>
      <c r="K7" s="203">
        <f>$B7*'ΠΩΛΗΣΕΙΣ-ΜΙΣΘΩΣΕΙΣ'!K7</f>
        <v>0</v>
      </c>
      <c r="L7" s="319">
        <f>$B7*'ΠΩΛΗΣΕΙΣ-ΜΙΣΘΩΣΕΙΣ'!L7</f>
        <v>0</v>
      </c>
    </row>
    <row r="8" spans="1:12" ht="21">
      <c r="A8" s="320" t="s">
        <v>393</v>
      </c>
      <c r="B8" s="133"/>
      <c r="C8" s="181">
        <f>SUM(C3:C7)</f>
        <v>0</v>
      </c>
      <c r="D8" s="181">
        <f t="shared" ref="D8:L8" si="0">SUM(D3:D7)</f>
        <v>0</v>
      </c>
      <c r="E8" s="181">
        <f t="shared" si="0"/>
        <v>0</v>
      </c>
      <c r="F8" s="181">
        <f t="shared" si="0"/>
        <v>0</v>
      </c>
      <c r="G8" s="181">
        <f t="shared" si="0"/>
        <v>0</v>
      </c>
      <c r="H8" s="181">
        <f t="shared" si="0"/>
        <v>0</v>
      </c>
      <c r="I8" s="181">
        <f t="shared" si="0"/>
        <v>0</v>
      </c>
      <c r="J8" s="181">
        <f t="shared" si="0"/>
        <v>0</v>
      </c>
      <c r="K8" s="181">
        <f t="shared" si="0"/>
        <v>0</v>
      </c>
      <c r="L8" s="321">
        <f t="shared" si="0"/>
        <v>0</v>
      </c>
    </row>
    <row r="9" spans="1:12">
      <c r="A9" s="322" t="s">
        <v>82</v>
      </c>
      <c r="B9" s="34"/>
      <c r="C9" s="201"/>
      <c r="D9" s="201"/>
      <c r="E9" s="201"/>
      <c r="F9" s="201"/>
      <c r="G9" s="201"/>
      <c r="H9" s="201"/>
      <c r="I9" s="201"/>
      <c r="J9" s="201"/>
      <c r="K9" s="201"/>
      <c r="L9" s="323"/>
    </row>
    <row r="10" spans="1:12">
      <c r="A10" s="324" t="s">
        <v>77</v>
      </c>
      <c r="B10" s="39"/>
      <c r="C10" s="179">
        <f>$B10*'ΠΩΛΗΣΕΙΣ-ΜΙΣΘΩΣΕΙΣ'!C11</f>
        <v>0</v>
      </c>
      <c r="D10" s="179">
        <f>$B10*'ΠΩΛΗΣΕΙΣ-ΜΙΣΘΩΣΕΙΣ'!D11</f>
        <v>0</v>
      </c>
      <c r="E10" s="179">
        <f>$B10*'ΠΩΛΗΣΕΙΣ-ΜΙΣΘΩΣΕΙΣ'!E11</f>
        <v>0</v>
      </c>
      <c r="F10" s="179">
        <f>$B10*'ΠΩΛΗΣΕΙΣ-ΜΙΣΘΩΣΕΙΣ'!F11</f>
        <v>0</v>
      </c>
      <c r="G10" s="179">
        <f>$B10*'ΠΩΛΗΣΕΙΣ-ΜΙΣΘΩΣΕΙΣ'!G11</f>
        <v>0</v>
      </c>
      <c r="H10" s="179">
        <f>$B10*'ΠΩΛΗΣΕΙΣ-ΜΙΣΘΩΣΕΙΣ'!H11</f>
        <v>0</v>
      </c>
      <c r="I10" s="179">
        <f>$B10*'ΠΩΛΗΣΕΙΣ-ΜΙΣΘΩΣΕΙΣ'!I11</f>
        <v>0</v>
      </c>
      <c r="J10" s="179">
        <f>$B10*'ΠΩΛΗΣΕΙΣ-ΜΙΣΘΩΣΕΙΣ'!J11</f>
        <v>0</v>
      </c>
      <c r="K10" s="179">
        <f>$B10*'ΠΩΛΗΣΕΙΣ-ΜΙΣΘΩΣΕΙΣ'!K11</f>
        <v>0</v>
      </c>
      <c r="L10" s="325">
        <f>$B10*'ΠΩΛΗΣΕΙΣ-ΜΙΣΘΩΣΕΙΣ'!L11</f>
        <v>0</v>
      </c>
    </row>
    <row r="11" spans="1:12">
      <c r="A11" s="324" t="s">
        <v>78</v>
      </c>
      <c r="B11" s="39"/>
      <c r="C11" s="179">
        <f>$B11*'ΠΩΛΗΣΕΙΣ-ΜΙΣΘΩΣΕΙΣ'!C12</f>
        <v>0</v>
      </c>
      <c r="D11" s="179">
        <f>$B11*'ΠΩΛΗΣΕΙΣ-ΜΙΣΘΩΣΕΙΣ'!D12</f>
        <v>0</v>
      </c>
      <c r="E11" s="179">
        <f>$B11*'ΠΩΛΗΣΕΙΣ-ΜΙΣΘΩΣΕΙΣ'!E12</f>
        <v>0</v>
      </c>
      <c r="F11" s="179">
        <f>$B11*'ΠΩΛΗΣΕΙΣ-ΜΙΣΘΩΣΕΙΣ'!F12</f>
        <v>0</v>
      </c>
      <c r="G11" s="179">
        <f>$B11*'ΠΩΛΗΣΕΙΣ-ΜΙΣΘΩΣΕΙΣ'!G12</f>
        <v>0</v>
      </c>
      <c r="H11" s="179">
        <f>$B11*'ΠΩΛΗΣΕΙΣ-ΜΙΣΘΩΣΕΙΣ'!H12</f>
        <v>0</v>
      </c>
      <c r="I11" s="179">
        <f>$B11*'ΠΩΛΗΣΕΙΣ-ΜΙΣΘΩΣΕΙΣ'!I12</f>
        <v>0</v>
      </c>
      <c r="J11" s="179">
        <f>$B11*'ΠΩΛΗΣΕΙΣ-ΜΙΣΘΩΣΕΙΣ'!J12</f>
        <v>0</v>
      </c>
      <c r="K11" s="179">
        <f>$B11*'ΠΩΛΗΣΕΙΣ-ΜΙΣΘΩΣΕΙΣ'!K12</f>
        <v>0</v>
      </c>
      <c r="L11" s="325">
        <f>$B11*'ΠΩΛΗΣΕΙΣ-ΜΙΣΘΩΣΕΙΣ'!L12</f>
        <v>0</v>
      </c>
    </row>
    <row r="12" spans="1:12">
      <c r="A12" s="324"/>
      <c r="B12" s="39"/>
      <c r="C12" s="179">
        <f>$B12*'ΠΩΛΗΣΕΙΣ-ΜΙΣΘΩΣΕΙΣ'!C13</f>
        <v>0</v>
      </c>
      <c r="D12" s="179">
        <f>$B12*'ΠΩΛΗΣΕΙΣ-ΜΙΣΘΩΣΕΙΣ'!D13</f>
        <v>0</v>
      </c>
      <c r="E12" s="179">
        <f>$B12*'ΠΩΛΗΣΕΙΣ-ΜΙΣΘΩΣΕΙΣ'!E13</f>
        <v>0</v>
      </c>
      <c r="F12" s="179">
        <f>$B12*'ΠΩΛΗΣΕΙΣ-ΜΙΣΘΩΣΕΙΣ'!F13</f>
        <v>0</v>
      </c>
      <c r="G12" s="179">
        <f>$B12*'ΠΩΛΗΣΕΙΣ-ΜΙΣΘΩΣΕΙΣ'!G13</f>
        <v>0</v>
      </c>
      <c r="H12" s="179">
        <f>$B12*'ΠΩΛΗΣΕΙΣ-ΜΙΣΘΩΣΕΙΣ'!H13</f>
        <v>0</v>
      </c>
      <c r="I12" s="179">
        <f>$B12*'ΠΩΛΗΣΕΙΣ-ΜΙΣΘΩΣΕΙΣ'!I13</f>
        <v>0</v>
      </c>
      <c r="J12" s="179">
        <f>$B12*'ΠΩΛΗΣΕΙΣ-ΜΙΣΘΩΣΕΙΣ'!J13</f>
        <v>0</v>
      </c>
      <c r="K12" s="179">
        <f>$B12*'ΠΩΛΗΣΕΙΣ-ΜΙΣΘΩΣΕΙΣ'!K13</f>
        <v>0</v>
      </c>
      <c r="L12" s="325">
        <f>$B12*'ΠΩΛΗΣΕΙΣ-ΜΙΣΘΩΣΕΙΣ'!L13</f>
        <v>0</v>
      </c>
    </row>
    <row r="13" spans="1:12">
      <c r="A13" s="324"/>
      <c r="B13" s="39"/>
      <c r="C13" s="179">
        <f>$B13*'ΠΩΛΗΣΕΙΣ-ΜΙΣΘΩΣΕΙΣ'!C14</f>
        <v>0</v>
      </c>
      <c r="D13" s="179">
        <f>$B13*'ΠΩΛΗΣΕΙΣ-ΜΙΣΘΩΣΕΙΣ'!D14</f>
        <v>0</v>
      </c>
      <c r="E13" s="179">
        <f>$B13*'ΠΩΛΗΣΕΙΣ-ΜΙΣΘΩΣΕΙΣ'!E14</f>
        <v>0</v>
      </c>
      <c r="F13" s="179">
        <f>$B13*'ΠΩΛΗΣΕΙΣ-ΜΙΣΘΩΣΕΙΣ'!F14</f>
        <v>0</v>
      </c>
      <c r="G13" s="179">
        <f>$B13*'ΠΩΛΗΣΕΙΣ-ΜΙΣΘΩΣΕΙΣ'!G14</f>
        <v>0</v>
      </c>
      <c r="H13" s="179">
        <f>$B13*'ΠΩΛΗΣΕΙΣ-ΜΙΣΘΩΣΕΙΣ'!H14</f>
        <v>0</v>
      </c>
      <c r="I13" s="179">
        <f>$B13*'ΠΩΛΗΣΕΙΣ-ΜΙΣΘΩΣΕΙΣ'!I14</f>
        <v>0</v>
      </c>
      <c r="J13" s="179">
        <f>$B13*'ΠΩΛΗΣΕΙΣ-ΜΙΣΘΩΣΕΙΣ'!J14</f>
        <v>0</v>
      </c>
      <c r="K13" s="179">
        <f>$B13*'ΠΩΛΗΣΕΙΣ-ΜΙΣΘΩΣΕΙΣ'!K14</f>
        <v>0</v>
      </c>
      <c r="L13" s="325">
        <f>$B13*'ΠΩΛΗΣΕΙΣ-ΜΙΣΘΩΣΕΙΣ'!L14</f>
        <v>0</v>
      </c>
    </row>
    <row r="14" spans="1:12">
      <c r="A14" s="324"/>
      <c r="B14" s="39"/>
      <c r="C14" s="179">
        <f>$B14*'ΠΩΛΗΣΕΙΣ-ΜΙΣΘΩΣΕΙΣ'!C15</f>
        <v>0</v>
      </c>
      <c r="D14" s="179">
        <f>$B14*'ΠΩΛΗΣΕΙΣ-ΜΙΣΘΩΣΕΙΣ'!D15</f>
        <v>0</v>
      </c>
      <c r="E14" s="179">
        <f>$B14*'ΠΩΛΗΣΕΙΣ-ΜΙΣΘΩΣΕΙΣ'!E15</f>
        <v>0</v>
      </c>
      <c r="F14" s="179">
        <f>$B14*'ΠΩΛΗΣΕΙΣ-ΜΙΣΘΩΣΕΙΣ'!F15</f>
        <v>0</v>
      </c>
      <c r="G14" s="179">
        <f>$B14*'ΠΩΛΗΣΕΙΣ-ΜΙΣΘΩΣΕΙΣ'!G15</f>
        <v>0</v>
      </c>
      <c r="H14" s="179">
        <f>$B14*'ΠΩΛΗΣΕΙΣ-ΜΙΣΘΩΣΕΙΣ'!H15</f>
        <v>0</v>
      </c>
      <c r="I14" s="179">
        <f>$B14*'ΠΩΛΗΣΕΙΣ-ΜΙΣΘΩΣΕΙΣ'!I15</f>
        <v>0</v>
      </c>
      <c r="J14" s="179">
        <f>$B14*'ΠΩΛΗΣΕΙΣ-ΜΙΣΘΩΣΕΙΣ'!J15</f>
        <v>0</v>
      </c>
      <c r="K14" s="179">
        <f>$B14*'ΠΩΛΗΣΕΙΣ-ΜΙΣΘΩΣΕΙΣ'!K15</f>
        <v>0</v>
      </c>
      <c r="L14" s="325">
        <f>$B14*'ΠΩΛΗΣΕΙΣ-ΜΙΣΘΩΣΕΙΣ'!L15</f>
        <v>0</v>
      </c>
    </row>
    <row r="15" spans="1:12" ht="21">
      <c r="A15" s="326" t="s">
        <v>394</v>
      </c>
      <c r="B15" s="133"/>
      <c r="C15" s="181">
        <f>SUM(C10:C14)</f>
        <v>0</v>
      </c>
      <c r="D15" s="181">
        <f t="shared" ref="D15:L15" si="1">SUM(D10:D14)</f>
        <v>0</v>
      </c>
      <c r="E15" s="181">
        <f t="shared" si="1"/>
        <v>0</v>
      </c>
      <c r="F15" s="181">
        <f t="shared" si="1"/>
        <v>0</v>
      </c>
      <c r="G15" s="181">
        <f t="shared" si="1"/>
        <v>0</v>
      </c>
      <c r="H15" s="181">
        <f t="shared" si="1"/>
        <v>0</v>
      </c>
      <c r="I15" s="181">
        <f t="shared" si="1"/>
        <v>0</v>
      </c>
      <c r="J15" s="181">
        <f t="shared" si="1"/>
        <v>0</v>
      </c>
      <c r="K15" s="181">
        <f t="shared" si="1"/>
        <v>0</v>
      </c>
      <c r="L15" s="321">
        <f t="shared" si="1"/>
        <v>0</v>
      </c>
    </row>
    <row r="16" spans="1:12" ht="20.25" customHeight="1">
      <c r="A16" s="327" t="s">
        <v>383</v>
      </c>
      <c r="B16" s="279"/>
      <c r="C16" s="280"/>
      <c r="D16" s="280"/>
      <c r="E16" s="280"/>
      <c r="F16" s="280"/>
      <c r="G16" s="280"/>
      <c r="H16" s="280"/>
      <c r="I16" s="280"/>
      <c r="J16" s="280"/>
      <c r="K16" s="280"/>
      <c r="L16" s="328"/>
    </row>
    <row r="17" spans="1:18">
      <c r="A17" s="329" t="s">
        <v>109</v>
      </c>
      <c r="B17" s="133"/>
      <c r="C17" s="179">
        <f>'ΛΟΙΠΑ ΕΣΟΔΑ'!B11</f>
        <v>0</v>
      </c>
      <c r="D17" s="179">
        <f>'ΛΟΙΠΑ ΕΣΟΔΑ'!C11</f>
        <v>0</v>
      </c>
      <c r="E17" s="179">
        <f>'ΛΟΙΠΑ ΕΣΟΔΑ'!D11</f>
        <v>0</v>
      </c>
      <c r="F17" s="179">
        <f>'ΛΟΙΠΑ ΕΣΟΔΑ'!E11</f>
        <v>0</v>
      </c>
      <c r="G17" s="179">
        <f>'ΛΟΙΠΑ ΕΣΟΔΑ'!F11</f>
        <v>0</v>
      </c>
      <c r="H17" s="179">
        <f>'ΛΟΙΠΑ ΕΣΟΔΑ'!G11</f>
        <v>0</v>
      </c>
      <c r="I17" s="179">
        <f>'ΛΟΙΠΑ ΕΣΟΔΑ'!H11</f>
        <v>0</v>
      </c>
      <c r="J17" s="179">
        <f>'ΛΟΙΠΑ ΕΣΟΔΑ'!I11</f>
        <v>0</v>
      </c>
      <c r="K17" s="179">
        <f>'ΛΟΙΠΑ ΕΣΟΔΑ'!J11</f>
        <v>0</v>
      </c>
      <c r="L17" s="325">
        <f>'ΛΟΙΠΑ ΕΣΟΔΑ'!K11</f>
        <v>0</v>
      </c>
    </row>
    <row r="18" spans="1:18" ht="21">
      <c r="A18" s="329" t="s">
        <v>110</v>
      </c>
      <c r="B18" s="133"/>
      <c r="C18" s="179">
        <f>'ΛΟΙΠΑ ΕΣΟΔΑ'!B22</f>
        <v>0</v>
      </c>
      <c r="D18" s="179">
        <f>'ΛΟΙΠΑ ΕΣΟΔΑ'!C22</f>
        <v>0</v>
      </c>
      <c r="E18" s="179">
        <f>'ΛΟΙΠΑ ΕΣΟΔΑ'!D22</f>
        <v>0</v>
      </c>
      <c r="F18" s="179">
        <f>'ΛΟΙΠΑ ΕΣΟΔΑ'!E22</f>
        <v>0</v>
      </c>
      <c r="G18" s="179">
        <f>'ΛΟΙΠΑ ΕΣΟΔΑ'!F22</f>
        <v>0</v>
      </c>
      <c r="H18" s="179">
        <f>'ΛΟΙΠΑ ΕΣΟΔΑ'!G22</f>
        <v>0</v>
      </c>
      <c r="I18" s="179">
        <f>'ΛΟΙΠΑ ΕΣΟΔΑ'!H22</f>
        <v>0</v>
      </c>
      <c r="J18" s="179">
        <f>'ΛΟΙΠΑ ΕΣΟΔΑ'!I22</f>
        <v>0</v>
      </c>
      <c r="K18" s="179">
        <f>'ΛΟΙΠΑ ΕΣΟΔΑ'!J22</f>
        <v>0</v>
      </c>
      <c r="L18" s="325">
        <f>'ΛΟΙΠΑ ΕΣΟΔΑ'!K22</f>
        <v>0</v>
      </c>
    </row>
    <row r="19" spans="1:18">
      <c r="A19" s="330"/>
      <c r="B19" s="133"/>
      <c r="C19" s="181"/>
      <c r="D19" s="181"/>
      <c r="E19" s="181"/>
      <c r="F19" s="181"/>
      <c r="G19" s="181"/>
      <c r="H19" s="181"/>
      <c r="I19" s="181"/>
      <c r="J19" s="181"/>
      <c r="K19" s="181"/>
      <c r="L19" s="321"/>
    </row>
    <row r="20" spans="1:18">
      <c r="A20" s="330"/>
      <c r="B20" s="133"/>
      <c r="C20" s="181"/>
      <c r="D20" s="181"/>
      <c r="E20" s="181"/>
      <c r="F20" s="181"/>
      <c r="G20" s="181"/>
      <c r="H20" s="181"/>
      <c r="I20" s="181"/>
      <c r="J20" s="181"/>
      <c r="K20" s="181"/>
      <c r="L20" s="321"/>
    </row>
    <row r="21" spans="1:18">
      <c r="A21" s="331" t="s">
        <v>111</v>
      </c>
      <c r="B21" s="133"/>
      <c r="C21" s="181">
        <f t="shared" ref="C21:L21" si="2">SUM(C17:C20)</f>
        <v>0</v>
      </c>
      <c r="D21" s="181">
        <f t="shared" si="2"/>
        <v>0</v>
      </c>
      <c r="E21" s="181">
        <f t="shared" si="2"/>
        <v>0</v>
      </c>
      <c r="F21" s="181">
        <f t="shared" si="2"/>
        <v>0</v>
      </c>
      <c r="G21" s="181">
        <f t="shared" si="2"/>
        <v>0</v>
      </c>
      <c r="H21" s="181">
        <f t="shared" si="2"/>
        <v>0</v>
      </c>
      <c r="I21" s="181">
        <f t="shared" si="2"/>
        <v>0</v>
      </c>
      <c r="J21" s="181">
        <f t="shared" si="2"/>
        <v>0</v>
      </c>
      <c r="K21" s="181">
        <f t="shared" si="2"/>
        <v>0</v>
      </c>
      <c r="L21" s="321">
        <f t="shared" si="2"/>
        <v>0</v>
      </c>
    </row>
    <row r="22" spans="1:18" ht="32.25" thickBot="1">
      <c r="A22" s="332" t="s">
        <v>384</v>
      </c>
      <c r="B22" s="333"/>
      <c r="C22" s="334">
        <f t="shared" ref="C22:L22" si="3">C15+C8+C21</f>
        <v>0</v>
      </c>
      <c r="D22" s="334">
        <f t="shared" si="3"/>
        <v>0</v>
      </c>
      <c r="E22" s="334">
        <f t="shared" si="3"/>
        <v>0</v>
      </c>
      <c r="F22" s="334">
        <f t="shared" si="3"/>
        <v>0</v>
      </c>
      <c r="G22" s="334">
        <f t="shared" si="3"/>
        <v>0</v>
      </c>
      <c r="H22" s="334">
        <f t="shared" si="3"/>
        <v>0</v>
      </c>
      <c r="I22" s="334">
        <f t="shared" si="3"/>
        <v>0</v>
      </c>
      <c r="J22" s="334">
        <f t="shared" si="3"/>
        <v>0</v>
      </c>
      <c r="K22" s="334">
        <f t="shared" si="3"/>
        <v>0</v>
      </c>
      <c r="L22" s="335">
        <f t="shared" si="3"/>
        <v>0</v>
      </c>
    </row>
    <row r="23" spans="1:18" ht="5.25" customHeight="1" thickBot="1">
      <c r="C23" s="41"/>
      <c r="D23" s="41"/>
      <c r="E23" s="41"/>
      <c r="F23" s="41"/>
      <c r="G23" s="41"/>
      <c r="H23" s="41"/>
      <c r="I23" s="41"/>
      <c r="J23" s="41"/>
      <c r="K23" s="41"/>
      <c r="L23" s="41"/>
    </row>
    <row r="24" spans="1:18" ht="31.5" customHeight="1">
      <c r="A24" s="313" t="s">
        <v>392</v>
      </c>
      <c r="B24" s="336"/>
      <c r="C24" s="314" t="s">
        <v>66</v>
      </c>
      <c r="D24" s="314" t="s">
        <v>67</v>
      </c>
      <c r="E24" s="314" t="s">
        <v>68</v>
      </c>
      <c r="F24" s="314" t="s">
        <v>69</v>
      </c>
      <c r="G24" s="314" t="s">
        <v>70</v>
      </c>
      <c r="H24" s="314" t="s">
        <v>71</v>
      </c>
      <c r="I24" s="314" t="s">
        <v>72</v>
      </c>
      <c r="J24" s="314" t="s">
        <v>73</v>
      </c>
      <c r="K24" s="314" t="s">
        <v>74</v>
      </c>
      <c r="L24" s="315" t="s">
        <v>75</v>
      </c>
      <c r="N24" s="400"/>
      <c r="O24" s="400"/>
      <c r="P24" s="400"/>
      <c r="Q24" s="400"/>
      <c r="R24" s="400"/>
    </row>
    <row r="25" spans="1:18">
      <c r="A25" s="316" t="s">
        <v>76</v>
      </c>
      <c r="B25" s="30"/>
      <c r="C25" s="30"/>
      <c r="D25" s="30"/>
      <c r="E25" s="30"/>
      <c r="F25" s="30"/>
      <c r="G25" s="30"/>
      <c r="H25" s="30"/>
      <c r="I25" s="30"/>
      <c r="J25" s="30"/>
      <c r="K25" s="30"/>
      <c r="L25" s="317"/>
      <c r="N25" s="400"/>
      <c r="O25" s="400"/>
      <c r="P25" s="400"/>
      <c r="Q25" s="400"/>
      <c r="R25" s="400"/>
    </row>
    <row r="26" spans="1:18">
      <c r="A26" s="318" t="s">
        <v>77</v>
      </c>
      <c r="B26" s="38"/>
      <c r="C26" s="203">
        <f>$B26*'ΠΩΛΗΣΕΙΣ-ΜΙΣΘΩΣΕΙΣ'!C21</f>
        <v>0</v>
      </c>
      <c r="D26" s="203">
        <f>$B26*'ΠΩΛΗΣΕΙΣ-ΜΙΣΘΩΣΕΙΣ'!D21</f>
        <v>0</v>
      </c>
      <c r="E26" s="203">
        <f>$B26*'ΠΩΛΗΣΕΙΣ-ΜΙΣΘΩΣΕΙΣ'!E21</f>
        <v>0</v>
      </c>
      <c r="F26" s="203">
        <f>$B26*'ΠΩΛΗΣΕΙΣ-ΜΙΣΘΩΣΕΙΣ'!F21</f>
        <v>0</v>
      </c>
      <c r="G26" s="203">
        <f>$B26*'ΠΩΛΗΣΕΙΣ-ΜΙΣΘΩΣΕΙΣ'!G21</f>
        <v>0</v>
      </c>
      <c r="H26" s="203">
        <f>$B26*'ΠΩΛΗΣΕΙΣ-ΜΙΣΘΩΣΕΙΣ'!H21</f>
        <v>0</v>
      </c>
      <c r="I26" s="203">
        <f>$B26*'ΠΩΛΗΣΕΙΣ-ΜΙΣΘΩΣΕΙΣ'!I21</f>
        <v>0</v>
      </c>
      <c r="J26" s="203">
        <f>$B26*'ΠΩΛΗΣΕΙΣ-ΜΙΣΘΩΣΕΙΣ'!J21</f>
        <v>0</v>
      </c>
      <c r="K26" s="203">
        <f>$B26*'ΠΩΛΗΣΕΙΣ-ΜΙΣΘΩΣΕΙΣ'!K21</f>
        <v>0</v>
      </c>
      <c r="L26" s="319">
        <f>$B26*'ΠΩΛΗΣΕΙΣ-ΜΙΣΘΩΣΕΙΣ'!L21</f>
        <v>0</v>
      </c>
    </row>
    <row r="27" spans="1:18">
      <c r="A27" s="318" t="s">
        <v>78</v>
      </c>
      <c r="B27" s="38"/>
      <c r="C27" s="203">
        <f>$B27*'ΠΩΛΗΣΕΙΣ-ΜΙΣΘΩΣΕΙΣ'!C22</f>
        <v>0</v>
      </c>
      <c r="D27" s="203">
        <f>$B27*'ΠΩΛΗΣΕΙΣ-ΜΙΣΘΩΣΕΙΣ'!D22</f>
        <v>0</v>
      </c>
      <c r="E27" s="203">
        <f>$B27*'ΠΩΛΗΣΕΙΣ-ΜΙΣΘΩΣΕΙΣ'!E22</f>
        <v>0</v>
      </c>
      <c r="F27" s="203">
        <f>$B27*'ΠΩΛΗΣΕΙΣ-ΜΙΣΘΩΣΕΙΣ'!F22</f>
        <v>0</v>
      </c>
      <c r="G27" s="203">
        <f>$B27*'ΠΩΛΗΣΕΙΣ-ΜΙΣΘΩΣΕΙΣ'!G22</f>
        <v>0</v>
      </c>
      <c r="H27" s="203">
        <f>$B27*'ΠΩΛΗΣΕΙΣ-ΜΙΣΘΩΣΕΙΣ'!H22</f>
        <v>0</v>
      </c>
      <c r="I27" s="203">
        <f>$B27*'ΠΩΛΗΣΕΙΣ-ΜΙΣΘΩΣΕΙΣ'!I22</f>
        <v>0</v>
      </c>
      <c r="J27" s="203">
        <f>$B27*'ΠΩΛΗΣΕΙΣ-ΜΙΣΘΩΣΕΙΣ'!J22</f>
        <v>0</v>
      </c>
      <c r="K27" s="203">
        <f>$B27*'ΠΩΛΗΣΕΙΣ-ΜΙΣΘΩΣΕΙΣ'!K22</f>
        <v>0</v>
      </c>
      <c r="L27" s="319">
        <f>$B27*'ΠΩΛΗΣΕΙΣ-ΜΙΣΘΩΣΕΙΣ'!L22</f>
        <v>0</v>
      </c>
    </row>
    <row r="28" spans="1:18">
      <c r="A28" s="318"/>
      <c r="B28" s="38"/>
      <c r="C28" s="203">
        <f>$B28*'ΠΩΛΗΣΕΙΣ-ΜΙΣΘΩΣΕΙΣ'!C23</f>
        <v>0</v>
      </c>
      <c r="D28" s="203">
        <f>$B28*'ΠΩΛΗΣΕΙΣ-ΜΙΣΘΩΣΕΙΣ'!D23</f>
        <v>0</v>
      </c>
      <c r="E28" s="203">
        <f>$B28*'ΠΩΛΗΣΕΙΣ-ΜΙΣΘΩΣΕΙΣ'!E23</f>
        <v>0</v>
      </c>
      <c r="F28" s="203">
        <f>$B28*'ΠΩΛΗΣΕΙΣ-ΜΙΣΘΩΣΕΙΣ'!F23</f>
        <v>0</v>
      </c>
      <c r="G28" s="203">
        <f>$B28*'ΠΩΛΗΣΕΙΣ-ΜΙΣΘΩΣΕΙΣ'!G23</f>
        <v>0</v>
      </c>
      <c r="H28" s="203">
        <f>$B28*'ΠΩΛΗΣΕΙΣ-ΜΙΣΘΩΣΕΙΣ'!H23</f>
        <v>0</v>
      </c>
      <c r="I28" s="203">
        <f>$B28*'ΠΩΛΗΣΕΙΣ-ΜΙΣΘΩΣΕΙΣ'!I23</f>
        <v>0</v>
      </c>
      <c r="J28" s="203">
        <f>$B28*'ΠΩΛΗΣΕΙΣ-ΜΙΣΘΩΣΕΙΣ'!J23</f>
        <v>0</v>
      </c>
      <c r="K28" s="203">
        <f>$B28*'ΠΩΛΗΣΕΙΣ-ΜΙΣΘΩΣΕΙΣ'!K23</f>
        <v>0</v>
      </c>
      <c r="L28" s="319">
        <f>$B28*'ΠΩΛΗΣΕΙΣ-ΜΙΣΘΩΣΕΙΣ'!L23</f>
        <v>0</v>
      </c>
    </row>
    <row r="29" spans="1:18">
      <c r="A29" s="318"/>
      <c r="B29" s="38"/>
      <c r="C29" s="203">
        <f>$B29*'ΠΩΛΗΣΕΙΣ-ΜΙΣΘΩΣΕΙΣ'!C24</f>
        <v>0</v>
      </c>
      <c r="D29" s="203">
        <f>$B29*'ΠΩΛΗΣΕΙΣ-ΜΙΣΘΩΣΕΙΣ'!D24</f>
        <v>0</v>
      </c>
      <c r="E29" s="203">
        <f>$B29*'ΠΩΛΗΣΕΙΣ-ΜΙΣΘΩΣΕΙΣ'!E24</f>
        <v>0</v>
      </c>
      <c r="F29" s="203">
        <f>$B29*'ΠΩΛΗΣΕΙΣ-ΜΙΣΘΩΣΕΙΣ'!F24</f>
        <v>0</v>
      </c>
      <c r="G29" s="203">
        <f>$B29*'ΠΩΛΗΣΕΙΣ-ΜΙΣΘΩΣΕΙΣ'!G24</f>
        <v>0</v>
      </c>
      <c r="H29" s="203">
        <f>$B29*'ΠΩΛΗΣΕΙΣ-ΜΙΣΘΩΣΕΙΣ'!H24</f>
        <v>0</v>
      </c>
      <c r="I29" s="203">
        <f>$B29*'ΠΩΛΗΣΕΙΣ-ΜΙΣΘΩΣΕΙΣ'!I24</f>
        <v>0</v>
      </c>
      <c r="J29" s="203">
        <f>$B29*'ΠΩΛΗΣΕΙΣ-ΜΙΣΘΩΣΕΙΣ'!J24</f>
        <v>0</v>
      </c>
      <c r="K29" s="203">
        <f>$B29*'ΠΩΛΗΣΕΙΣ-ΜΙΣΘΩΣΕΙΣ'!K24</f>
        <v>0</v>
      </c>
      <c r="L29" s="319">
        <f>$B29*'ΠΩΛΗΣΕΙΣ-ΜΙΣΘΩΣΕΙΣ'!L24</f>
        <v>0</v>
      </c>
    </row>
    <row r="30" spans="1:18">
      <c r="A30" s="318"/>
      <c r="B30" s="38"/>
      <c r="C30" s="203">
        <f>$B30*'ΠΩΛΗΣΕΙΣ-ΜΙΣΘΩΣΕΙΣ'!C25</f>
        <v>0</v>
      </c>
      <c r="D30" s="203">
        <f>$B30*'ΠΩΛΗΣΕΙΣ-ΜΙΣΘΩΣΕΙΣ'!D25</f>
        <v>0</v>
      </c>
      <c r="E30" s="203">
        <f>$B30*'ΠΩΛΗΣΕΙΣ-ΜΙΣΘΩΣΕΙΣ'!E25</f>
        <v>0</v>
      </c>
      <c r="F30" s="203">
        <f>$B30*'ΠΩΛΗΣΕΙΣ-ΜΙΣΘΩΣΕΙΣ'!F25</f>
        <v>0</v>
      </c>
      <c r="G30" s="203">
        <f>$B30*'ΠΩΛΗΣΕΙΣ-ΜΙΣΘΩΣΕΙΣ'!G25</f>
        <v>0</v>
      </c>
      <c r="H30" s="203">
        <f>$B30*'ΠΩΛΗΣΕΙΣ-ΜΙΣΘΩΣΕΙΣ'!H25</f>
        <v>0</v>
      </c>
      <c r="I30" s="203">
        <f>$B30*'ΠΩΛΗΣΕΙΣ-ΜΙΣΘΩΣΕΙΣ'!I25</f>
        <v>0</v>
      </c>
      <c r="J30" s="203">
        <f>$B30*'ΠΩΛΗΣΕΙΣ-ΜΙΣΘΩΣΕΙΣ'!J25</f>
        <v>0</v>
      </c>
      <c r="K30" s="203">
        <f>$B30*'ΠΩΛΗΣΕΙΣ-ΜΙΣΘΩΣΕΙΣ'!K25</f>
        <v>0</v>
      </c>
      <c r="L30" s="319">
        <f>$B30*'ΠΩΛΗΣΕΙΣ-ΜΙΣΘΩΣΕΙΣ'!L25</f>
        <v>0</v>
      </c>
    </row>
    <row r="31" spans="1:18" ht="42">
      <c r="A31" s="337" t="s">
        <v>395</v>
      </c>
      <c r="B31" s="133"/>
      <c r="C31" s="181">
        <f t="shared" ref="C31:L31" si="4">SUM(C26:C30)</f>
        <v>0</v>
      </c>
      <c r="D31" s="181">
        <f t="shared" si="4"/>
        <v>0</v>
      </c>
      <c r="E31" s="181">
        <f t="shared" si="4"/>
        <v>0</v>
      </c>
      <c r="F31" s="181">
        <f t="shared" si="4"/>
        <v>0</v>
      </c>
      <c r="G31" s="181">
        <f t="shared" si="4"/>
        <v>0</v>
      </c>
      <c r="H31" s="181">
        <f t="shared" si="4"/>
        <v>0</v>
      </c>
      <c r="I31" s="181">
        <f t="shared" si="4"/>
        <v>0</v>
      </c>
      <c r="J31" s="181">
        <f t="shared" si="4"/>
        <v>0</v>
      </c>
      <c r="K31" s="181">
        <f t="shared" si="4"/>
        <v>0</v>
      </c>
      <c r="L31" s="321">
        <f t="shared" si="4"/>
        <v>0</v>
      </c>
    </row>
    <row r="32" spans="1:18">
      <c r="A32" s="322" t="s">
        <v>82</v>
      </c>
      <c r="B32" s="34"/>
      <c r="C32" s="201"/>
      <c r="D32" s="201"/>
      <c r="E32" s="201"/>
      <c r="F32" s="201"/>
      <c r="G32" s="201"/>
      <c r="H32" s="201"/>
      <c r="I32" s="201"/>
      <c r="J32" s="201"/>
      <c r="K32" s="201"/>
      <c r="L32" s="323"/>
    </row>
    <row r="33" spans="1:12">
      <c r="A33" s="324" t="s">
        <v>77</v>
      </c>
      <c r="B33" s="39"/>
      <c r="C33" s="179">
        <f>$B33*'ΠΩΛΗΣΕΙΣ-ΜΙΣΘΩΣΕΙΣ'!C28</f>
        <v>0</v>
      </c>
      <c r="D33" s="179">
        <f>$B33*'ΠΩΛΗΣΕΙΣ-ΜΙΣΘΩΣΕΙΣ'!D28</f>
        <v>0</v>
      </c>
      <c r="E33" s="179">
        <f>$B33*'ΠΩΛΗΣΕΙΣ-ΜΙΣΘΩΣΕΙΣ'!E28</f>
        <v>0</v>
      </c>
      <c r="F33" s="179">
        <f>$B33*'ΠΩΛΗΣΕΙΣ-ΜΙΣΘΩΣΕΙΣ'!F28</f>
        <v>0</v>
      </c>
      <c r="G33" s="179">
        <f>$B33*'ΠΩΛΗΣΕΙΣ-ΜΙΣΘΩΣΕΙΣ'!G28</f>
        <v>0</v>
      </c>
      <c r="H33" s="179">
        <f>$B33*'ΠΩΛΗΣΕΙΣ-ΜΙΣΘΩΣΕΙΣ'!H28</f>
        <v>0</v>
      </c>
      <c r="I33" s="179">
        <f>$B33*'ΠΩΛΗΣΕΙΣ-ΜΙΣΘΩΣΕΙΣ'!I28</f>
        <v>0</v>
      </c>
      <c r="J33" s="179">
        <f>$B33*'ΠΩΛΗΣΕΙΣ-ΜΙΣΘΩΣΕΙΣ'!J28</f>
        <v>0</v>
      </c>
      <c r="K33" s="179">
        <f>$B33*'ΠΩΛΗΣΕΙΣ-ΜΙΣΘΩΣΕΙΣ'!K28</f>
        <v>0</v>
      </c>
      <c r="L33" s="325">
        <f>$B33*'ΠΩΛΗΣΕΙΣ-ΜΙΣΘΩΣΕΙΣ'!L28</f>
        <v>0</v>
      </c>
    </row>
    <row r="34" spans="1:12">
      <c r="A34" s="324" t="s">
        <v>78</v>
      </c>
      <c r="B34" s="39"/>
      <c r="C34" s="179">
        <f>$B34*'ΠΩΛΗΣΕΙΣ-ΜΙΣΘΩΣΕΙΣ'!C29</f>
        <v>0</v>
      </c>
      <c r="D34" s="179">
        <f>$B34*'ΠΩΛΗΣΕΙΣ-ΜΙΣΘΩΣΕΙΣ'!D29</f>
        <v>0</v>
      </c>
      <c r="E34" s="179">
        <f>$B34*'ΠΩΛΗΣΕΙΣ-ΜΙΣΘΩΣΕΙΣ'!E29</f>
        <v>0</v>
      </c>
      <c r="F34" s="179">
        <f>$B34*'ΠΩΛΗΣΕΙΣ-ΜΙΣΘΩΣΕΙΣ'!F29</f>
        <v>0</v>
      </c>
      <c r="G34" s="179">
        <f>$B34*'ΠΩΛΗΣΕΙΣ-ΜΙΣΘΩΣΕΙΣ'!G29</f>
        <v>0</v>
      </c>
      <c r="H34" s="179">
        <f>$B34*'ΠΩΛΗΣΕΙΣ-ΜΙΣΘΩΣΕΙΣ'!H29</f>
        <v>0</v>
      </c>
      <c r="I34" s="179">
        <f>$B34*'ΠΩΛΗΣΕΙΣ-ΜΙΣΘΩΣΕΙΣ'!I29</f>
        <v>0</v>
      </c>
      <c r="J34" s="179">
        <f>$B34*'ΠΩΛΗΣΕΙΣ-ΜΙΣΘΩΣΕΙΣ'!J29</f>
        <v>0</v>
      </c>
      <c r="K34" s="179">
        <f>$B34*'ΠΩΛΗΣΕΙΣ-ΜΙΣΘΩΣΕΙΣ'!K29</f>
        <v>0</v>
      </c>
      <c r="L34" s="325">
        <f>$B34*'ΠΩΛΗΣΕΙΣ-ΜΙΣΘΩΣΕΙΣ'!L29</f>
        <v>0</v>
      </c>
    </row>
    <row r="35" spans="1:12">
      <c r="A35" s="324"/>
      <c r="B35" s="39"/>
      <c r="C35" s="179">
        <f>$B35*'ΠΩΛΗΣΕΙΣ-ΜΙΣΘΩΣΕΙΣ'!C30</f>
        <v>0</v>
      </c>
      <c r="D35" s="179">
        <f>$B35*'ΠΩΛΗΣΕΙΣ-ΜΙΣΘΩΣΕΙΣ'!D30</f>
        <v>0</v>
      </c>
      <c r="E35" s="179">
        <f>$B35*'ΠΩΛΗΣΕΙΣ-ΜΙΣΘΩΣΕΙΣ'!E30</f>
        <v>0</v>
      </c>
      <c r="F35" s="179">
        <f>$B35*'ΠΩΛΗΣΕΙΣ-ΜΙΣΘΩΣΕΙΣ'!F30</f>
        <v>0</v>
      </c>
      <c r="G35" s="179">
        <f>$B35*'ΠΩΛΗΣΕΙΣ-ΜΙΣΘΩΣΕΙΣ'!G30</f>
        <v>0</v>
      </c>
      <c r="H35" s="179">
        <f>$B35*'ΠΩΛΗΣΕΙΣ-ΜΙΣΘΩΣΕΙΣ'!H30</f>
        <v>0</v>
      </c>
      <c r="I35" s="179">
        <f>$B35*'ΠΩΛΗΣΕΙΣ-ΜΙΣΘΩΣΕΙΣ'!I30</f>
        <v>0</v>
      </c>
      <c r="J35" s="179">
        <f>$B35*'ΠΩΛΗΣΕΙΣ-ΜΙΣΘΩΣΕΙΣ'!J30</f>
        <v>0</v>
      </c>
      <c r="K35" s="179">
        <f>$B35*'ΠΩΛΗΣΕΙΣ-ΜΙΣΘΩΣΕΙΣ'!K30</f>
        <v>0</v>
      </c>
      <c r="L35" s="325">
        <f>$B35*'ΠΩΛΗΣΕΙΣ-ΜΙΣΘΩΣΕΙΣ'!L30</f>
        <v>0</v>
      </c>
    </row>
    <row r="36" spans="1:12">
      <c r="A36" s="324"/>
      <c r="B36" s="39"/>
      <c r="C36" s="179">
        <f>$B36*'ΠΩΛΗΣΕΙΣ-ΜΙΣΘΩΣΕΙΣ'!C31</f>
        <v>0</v>
      </c>
      <c r="D36" s="179">
        <f>$B36*'ΠΩΛΗΣΕΙΣ-ΜΙΣΘΩΣΕΙΣ'!D31</f>
        <v>0</v>
      </c>
      <c r="E36" s="179">
        <f>$B36*'ΠΩΛΗΣΕΙΣ-ΜΙΣΘΩΣΕΙΣ'!E31</f>
        <v>0</v>
      </c>
      <c r="F36" s="179">
        <f>$B36*'ΠΩΛΗΣΕΙΣ-ΜΙΣΘΩΣΕΙΣ'!F31</f>
        <v>0</v>
      </c>
      <c r="G36" s="179">
        <f>$B36*'ΠΩΛΗΣΕΙΣ-ΜΙΣΘΩΣΕΙΣ'!G31</f>
        <v>0</v>
      </c>
      <c r="H36" s="179">
        <f>$B36*'ΠΩΛΗΣΕΙΣ-ΜΙΣΘΩΣΕΙΣ'!H31</f>
        <v>0</v>
      </c>
      <c r="I36" s="179">
        <f>$B36*'ΠΩΛΗΣΕΙΣ-ΜΙΣΘΩΣΕΙΣ'!I31</f>
        <v>0</v>
      </c>
      <c r="J36" s="179">
        <f>$B36*'ΠΩΛΗΣΕΙΣ-ΜΙΣΘΩΣΕΙΣ'!J31</f>
        <v>0</v>
      </c>
      <c r="K36" s="179">
        <f>$B36*'ΠΩΛΗΣΕΙΣ-ΜΙΣΘΩΣΕΙΣ'!K31</f>
        <v>0</v>
      </c>
      <c r="L36" s="325">
        <f>$B36*'ΠΩΛΗΣΕΙΣ-ΜΙΣΘΩΣΕΙΣ'!L31</f>
        <v>0</v>
      </c>
    </row>
    <row r="37" spans="1:12">
      <c r="A37" s="324"/>
      <c r="B37" s="39"/>
      <c r="C37" s="179">
        <f>$B37*'ΠΩΛΗΣΕΙΣ-ΜΙΣΘΩΣΕΙΣ'!C32</f>
        <v>0</v>
      </c>
      <c r="D37" s="179">
        <f>$B37*'ΠΩΛΗΣΕΙΣ-ΜΙΣΘΩΣΕΙΣ'!D32</f>
        <v>0</v>
      </c>
      <c r="E37" s="179">
        <f>$B37*'ΠΩΛΗΣΕΙΣ-ΜΙΣΘΩΣΕΙΣ'!E32</f>
        <v>0</v>
      </c>
      <c r="F37" s="179">
        <f>$B37*'ΠΩΛΗΣΕΙΣ-ΜΙΣΘΩΣΕΙΣ'!F32</f>
        <v>0</v>
      </c>
      <c r="G37" s="179">
        <f>$B37*'ΠΩΛΗΣΕΙΣ-ΜΙΣΘΩΣΕΙΣ'!G32</f>
        <v>0</v>
      </c>
      <c r="H37" s="179">
        <f>$B37*'ΠΩΛΗΣΕΙΣ-ΜΙΣΘΩΣΕΙΣ'!H32</f>
        <v>0</v>
      </c>
      <c r="I37" s="179">
        <f>$B37*'ΠΩΛΗΣΕΙΣ-ΜΙΣΘΩΣΕΙΣ'!I32</f>
        <v>0</v>
      </c>
      <c r="J37" s="179">
        <f>$B37*'ΠΩΛΗΣΕΙΣ-ΜΙΣΘΩΣΕΙΣ'!J32</f>
        <v>0</v>
      </c>
      <c r="K37" s="179">
        <f>$B37*'ΠΩΛΗΣΕΙΣ-ΜΙΣΘΩΣΕΙΣ'!K32</f>
        <v>0</v>
      </c>
      <c r="L37" s="325">
        <f>$B37*'ΠΩΛΗΣΕΙΣ-ΜΙΣΘΩΣΕΙΣ'!L32</f>
        <v>0</v>
      </c>
    </row>
    <row r="38" spans="1:12" ht="31.5">
      <c r="A38" s="326" t="s">
        <v>396</v>
      </c>
      <c r="B38" s="133"/>
      <c r="C38" s="181">
        <f t="shared" ref="C38:L38" si="5">SUM(C33:C37)</f>
        <v>0</v>
      </c>
      <c r="D38" s="181">
        <f t="shared" si="5"/>
        <v>0</v>
      </c>
      <c r="E38" s="181">
        <f t="shared" si="5"/>
        <v>0</v>
      </c>
      <c r="F38" s="181">
        <f t="shared" si="5"/>
        <v>0</v>
      </c>
      <c r="G38" s="181">
        <f t="shared" si="5"/>
        <v>0</v>
      </c>
      <c r="H38" s="181">
        <f t="shared" si="5"/>
        <v>0</v>
      </c>
      <c r="I38" s="181">
        <f t="shared" si="5"/>
        <v>0</v>
      </c>
      <c r="J38" s="181">
        <f t="shared" si="5"/>
        <v>0</v>
      </c>
      <c r="K38" s="181">
        <f t="shared" si="5"/>
        <v>0</v>
      </c>
      <c r="L38" s="321">
        <f t="shared" si="5"/>
        <v>0</v>
      </c>
    </row>
    <row r="39" spans="1:12" ht="20.25" customHeight="1">
      <c r="A39" s="398" t="s">
        <v>397</v>
      </c>
      <c r="B39" s="399"/>
      <c r="C39" s="399"/>
      <c r="D39" s="399"/>
      <c r="E39" s="399"/>
      <c r="F39" s="280"/>
      <c r="G39" s="280"/>
      <c r="H39" s="280"/>
      <c r="I39" s="280"/>
      <c r="J39" s="280"/>
      <c r="K39" s="280"/>
      <c r="L39" s="328"/>
    </row>
    <row r="40" spans="1:12">
      <c r="A40" s="329" t="s">
        <v>109</v>
      </c>
      <c r="B40" s="133"/>
      <c r="C40" s="179">
        <f>'ΛΟΙΠΑ ΕΣΟΔΑ'!B35</f>
        <v>0</v>
      </c>
      <c r="D40" s="179">
        <f>'ΛΟΙΠΑ ΕΣΟΔΑ'!C35</f>
        <v>0</v>
      </c>
      <c r="E40" s="179">
        <f>'ΛΟΙΠΑ ΕΣΟΔΑ'!D35</f>
        <v>0</v>
      </c>
      <c r="F40" s="179">
        <f>'ΛΟΙΠΑ ΕΣΟΔΑ'!E35</f>
        <v>0</v>
      </c>
      <c r="G40" s="179">
        <f>'ΛΟΙΠΑ ΕΣΟΔΑ'!F35</f>
        <v>0</v>
      </c>
      <c r="H40" s="179">
        <f>'ΛΟΙΠΑ ΕΣΟΔΑ'!G35</f>
        <v>0</v>
      </c>
      <c r="I40" s="179">
        <f>'ΛΟΙΠΑ ΕΣΟΔΑ'!H35</f>
        <v>0</v>
      </c>
      <c r="J40" s="179">
        <f>'ΛΟΙΠΑ ΕΣΟΔΑ'!I35</f>
        <v>0</v>
      </c>
      <c r="K40" s="179">
        <f>'ΛΟΙΠΑ ΕΣΟΔΑ'!J35</f>
        <v>0</v>
      </c>
      <c r="L40" s="179">
        <f>'ΛΟΙΠΑ ΕΣΟΔΑ'!K35</f>
        <v>0</v>
      </c>
    </row>
    <row r="41" spans="1:12" ht="21">
      <c r="A41" s="329" t="s">
        <v>110</v>
      </c>
      <c r="B41" s="133"/>
      <c r="C41" s="179">
        <v>0</v>
      </c>
      <c r="D41" s="179">
        <v>0</v>
      </c>
      <c r="E41" s="179">
        <v>0</v>
      </c>
      <c r="F41" s="179">
        <v>0</v>
      </c>
      <c r="G41" s="179">
        <v>0</v>
      </c>
      <c r="H41" s="179">
        <v>0</v>
      </c>
      <c r="I41" s="179">
        <v>0</v>
      </c>
      <c r="J41" s="179">
        <v>0</v>
      </c>
      <c r="K41" s="179">
        <v>0</v>
      </c>
      <c r="L41" s="179">
        <v>0</v>
      </c>
    </row>
    <row r="42" spans="1:12">
      <c r="A42" s="330"/>
      <c r="B42" s="133"/>
      <c r="C42" s="181"/>
      <c r="D42" s="181"/>
      <c r="E42" s="181"/>
      <c r="F42" s="181"/>
      <c r="G42" s="181"/>
      <c r="H42" s="181"/>
      <c r="I42" s="181"/>
      <c r="J42" s="181"/>
      <c r="K42" s="181"/>
      <c r="L42" s="321"/>
    </row>
    <row r="43" spans="1:12">
      <c r="A43" s="330"/>
      <c r="B43" s="133"/>
      <c r="C43" s="181"/>
      <c r="D43" s="181"/>
      <c r="E43" s="181"/>
      <c r="F43" s="181"/>
      <c r="G43" s="181"/>
      <c r="H43" s="181"/>
      <c r="I43" s="181"/>
      <c r="J43" s="181"/>
      <c r="K43" s="181"/>
      <c r="L43" s="321"/>
    </row>
    <row r="44" spans="1:12">
      <c r="A44" s="331" t="s">
        <v>111</v>
      </c>
      <c r="B44" s="133"/>
      <c r="C44" s="181">
        <f t="shared" ref="C44:L44" si="6">SUM(C40:C43)</f>
        <v>0</v>
      </c>
      <c r="D44" s="181">
        <f t="shared" si="6"/>
        <v>0</v>
      </c>
      <c r="E44" s="181">
        <f t="shared" si="6"/>
        <v>0</v>
      </c>
      <c r="F44" s="181">
        <f t="shared" si="6"/>
        <v>0</v>
      </c>
      <c r="G44" s="181">
        <f t="shared" si="6"/>
        <v>0</v>
      </c>
      <c r="H44" s="181">
        <f t="shared" si="6"/>
        <v>0</v>
      </c>
      <c r="I44" s="181">
        <f t="shared" si="6"/>
        <v>0</v>
      </c>
      <c r="J44" s="181">
        <f t="shared" si="6"/>
        <v>0</v>
      </c>
      <c r="K44" s="181">
        <f t="shared" si="6"/>
        <v>0</v>
      </c>
      <c r="L44" s="321">
        <f t="shared" si="6"/>
        <v>0</v>
      </c>
    </row>
    <row r="45" spans="1:12" ht="53.25" thickBot="1">
      <c r="A45" s="332" t="s">
        <v>398</v>
      </c>
      <c r="B45" s="333"/>
      <c r="C45" s="334">
        <f t="shared" ref="C45:L45" si="7">C38+C31</f>
        <v>0</v>
      </c>
      <c r="D45" s="334">
        <f t="shared" si="7"/>
        <v>0</v>
      </c>
      <c r="E45" s="334">
        <f t="shared" si="7"/>
        <v>0</v>
      </c>
      <c r="F45" s="334">
        <f t="shared" si="7"/>
        <v>0</v>
      </c>
      <c r="G45" s="334">
        <f t="shared" si="7"/>
        <v>0</v>
      </c>
      <c r="H45" s="334">
        <f t="shared" si="7"/>
        <v>0</v>
      </c>
      <c r="I45" s="334">
        <f t="shared" si="7"/>
        <v>0</v>
      </c>
      <c r="J45" s="334">
        <f t="shared" si="7"/>
        <v>0</v>
      </c>
      <c r="K45" s="334">
        <f t="shared" si="7"/>
        <v>0</v>
      </c>
      <c r="L45" s="335">
        <f t="shared" si="7"/>
        <v>0</v>
      </c>
    </row>
    <row r="46" spans="1:12" ht="17.25" customHeight="1">
      <c r="C46" s="41"/>
      <c r="D46" s="41"/>
      <c r="E46" s="41"/>
      <c r="F46" s="41"/>
      <c r="G46" s="41"/>
      <c r="H46" s="41"/>
      <c r="I46" s="41"/>
      <c r="J46" s="41"/>
      <c r="K46" s="41"/>
      <c r="L46" s="41"/>
    </row>
    <row r="47" spans="1:12" ht="31.5" customHeight="1">
      <c r="A47" s="198" t="s">
        <v>112</v>
      </c>
      <c r="B47" s="133"/>
      <c r="C47" s="197" t="s">
        <v>66</v>
      </c>
      <c r="D47" s="197" t="s">
        <v>67</v>
      </c>
      <c r="E47" s="197" t="s">
        <v>68</v>
      </c>
      <c r="F47" s="197" t="s">
        <v>69</v>
      </c>
      <c r="G47" s="197" t="s">
        <v>70</v>
      </c>
      <c r="H47" s="197" t="s">
        <v>71</v>
      </c>
      <c r="I47" s="197" t="s">
        <v>72</v>
      </c>
      <c r="J47" s="197" t="s">
        <v>73</v>
      </c>
      <c r="K47" s="197" t="s">
        <v>74</v>
      </c>
      <c r="L47" s="197" t="s">
        <v>75</v>
      </c>
    </row>
    <row r="48" spans="1:12" ht="21">
      <c r="A48" s="33" t="s">
        <v>80</v>
      </c>
      <c r="B48" s="133"/>
      <c r="C48" s="181">
        <f t="shared" ref="C48:L48" si="8">C8+C31</f>
        <v>0</v>
      </c>
      <c r="D48" s="181">
        <f t="shared" si="8"/>
        <v>0</v>
      </c>
      <c r="E48" s="181">
        <f t="shared" si="8"/>
        <v>0</v>
      </c>
      <c r="F48" s="181">
        <f t="shared" si="8"/>
        <v>0</v>
      </c>
      <c r="G48" s="181">
        <f t="shared" si="8"/>
        <v>0</v>
      </c>
      <c r="H48" s="181">
        <f t="shared" si="8"/>
        <v>0</v>
      </c>
      <c r="I48" s="181">
        <f t="shared" si="8"/>
        <v>0</v>
      </c>
      <c r="J48" s="181">
        <f t="shared" si="8"/>
        <v>0</v>
      </c>
      <c r="K48" s="181">
        <f t="shared" si="8"/>
        <v>0</v>
      </c>
      <c r="L48" s="181">
        <f t="shared" si="8"/>
        <v>0</v>
      </c>
    </row>
    <row r="49" spans="1:12" ht="21">
      <c r="A49" s="36" t="s">
        <v>87</v>
      </c>
      <c r="B49" s="133"/>
      <c r="C49" s="181">
        <f t="shared" ref="C49:L49" si="9">C15+C38</f>
        <v>0</v>
      </c>
      <c r="D49" s="181">
        <f t="shared" si="9"/>
        <v>0</v>
      </c>
      <c r="E49" s="181">
        <f t="shared" si="9"/>
        <v>0</v>
      </c>
      <c r="F49" s="181">
        <f t="shared" si="9"/>
        <v>0</v>
      </c>
      <c r="G49" s="181">
        <f t="shared" si="9"/>
        <v>0</v>
      </c>
      <c r="H49" s="181">
        <f t="shared" si="9"/>
        <v>0</v>
      </c>
      <c r="I49" s="181">
        <f t="shared" si="9"/>
        <v>0</v>
      </c>
      <c r="J49" s="181">
        <f t="shared" si="9"/>
        <v>0</v>
      </c>
      <c r="K49" s="181">
        <f t="shared" si="9"/>
        <v>0</v>
      </c>
      <c r="L49" s="181">
        <f t="shared" si="9"/>
        <v>0</v>
      </c>
    </row>
    <row r="50" spans="1:12">
      <c r="A50" s="281" t="s">
        <v>111</v>
      </c>
      <c r="B50" s="133"/>
      <c r="C50" s="181">
        <f>C21+C44</f>
        <v>0</v>
      </c>
      <c r="D50" s="181">
        <f t="shared" ref="D50:L50" si="10">D21+D44</f>
        <v>0</v>
      </c>
      <c r="E50" s="181">
        <f t="shared" si="10"/>
        <v>0</v>
      </c>
      <c r="F50" s="181">
        <f t="shared" si="10"/>
        <v>0</v>
      </c>
      <c r="G50" s="181">
        <f t="shared" si="10"/>
        <v>0</v>
      </c>
      <c r="H50" s="181">
        <f t="shared" si="10"/>
        <v>0</v>
      </c>
      <c r="I50" s="181">
        <f t="shared" si="10"/>
        <v>0</v>
      </c>
      <c r="J50" s="181">
        <f t="shared" si="10"/>
        <v>0</v>
      </c>
      <c r="K50" s="181">
        <f t="shared" si="10"/>
        <v>0</v>
      </c>
      <c r="L50" s="181">
        <f t="shared" si="10"/>
        <v>0</v>
      </c>
    </row>
    <row r="51" spans="1:12" ht="33.75">
      <c r="A51" s="202" t="s">
        <v>113</v>
      </c>
      <c r="B51" s="133"/>
      <c r="C51" s="181">
        <f t="shared" ref="C51:L51" si="11">C49+C48+C50</f>
        <v>0</v>
      </c>
      <c r="D51" s="181">
        <f t="shared" si="11"/>
        <v>0</v>
      </c>
      <c r="E51" s="181">
        <f t="shared" si="11"/>
        <v>0</v>
      </c>
      <c r="F51" s="181">
        <f t="shared" si="11"/>
        <v>0</v>
      </c>
      <c r="G51" s="181">
        <f t="shared" si="11"/>
        <v>0</v>
      </c>
      <c r="H51" s="181">
        <f t="shared" si="11"/>
        <v>0</v>
      </c>
      <c r="I51" s="181">
        <f t="shared" si="11"/>
        <v>0</v>
      </c>
      <c r="J51" s="181">
        <f t="shared" si="11"/>
        <v>0</v>
      </c>
      <c r="K51" s="181">
        <f t="shared" si="11"/>
        <v>0</v>
      </c>
      <c r="L51" s="181">
        <f t="shared" si="11"/>
        <v>0</v>
      </c>
    </row>
    <row r="52" spans="1:12">
      <c r="C52" s="41"/>
      <c r="D52" s="41"/>
      <c r="E52" s="41"/>
      <c r="F52" s="41"/>
      <c r="G52" s="41"/>
      <c r="H52" s="41"/>
      <c r="I52" s="41"/>
      <c r="J52" s="41"/>
      <c r="K52" s="41"/>
      <c r="L52" s="41"/>
    </row>
  </sheetData>
  <mergeCells count="2">
    <mergeCell ref="A39:E39"/>
    <mergeCell ref="N24:R25"/>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C3:C7 C9:C14 C45:L47 D3:L15 C23:L31 C33:L38" emptyCellReference="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0" customWidth="1"/>
    <col min="2" max="2" width="11" style="40" customWidth="1"/>
    <col min="3" max="12" width="14.140625" style="40" customWidth="1"/>
    <col min="13" max="16384" width="9.140625" style="40"/>
  </cols>
  <sheetData>
    <row r="1" spans="1:12" ht="32.25" customHeight="1">
      <c r="A1" s="198" t="s">
        <v>114</v>
      </c>
      <c r="B1" s="197" t="s">
        <v>42</v>
      </c>
      <c r="C1" s="197" t="s">
        <v>66</v>
      </c>
      <c r="D1" s="197" t="s">
        <v>67</v>
      </c>
      <c r="E1" s="197" t="s">
        <v>68</v>
      </c>
      <c r="F1" s="197" t="s">
        <v>69</v>
      </c>
      <c r="G1" s="197" t="s">
        <v>70</v>
      </c>
      <c r="H1" s="197" t="s">
        <v>71</v>
      </c>
      <c r="I1" s="197" t="s">
        <v>72</v>
      </c>
      <c r="J1" s="197" t="s">
        <v>73</v>
      </c>
      <c r="K1" s="197" t="s">
        <v>74</v>
      </c>
      <c r="L1" s="197" t="s">
        <v>75</v>
      </c>
    </row>
    <row r="2" spans="1:12" ht="21">
      <c r="A2" s="29" t="s">
        <v>115</v>
      </c>
      <c r="B2" s="30"/>
      <c r="C2" s="30"/>
      <c r="D2" s="30"/>
      <c r="E2" s="30"/>
      <c r="F2" s="30"/>
      <c r="G2" s="30"/>
      <c r="H2" s="30"/>
      <c r="I2" s="30"/>
      <c r="J2" s="30"/>
      <c r="K2" s="30"/>
      <c r="L2" s="31"/>
    </row>
    <row r="3" spans="1:12">
      <c r="A3" s="32" t="s">
        <v>116</v>
      </c>
      <c r="B3" s="32"/>
      <c r="C3" s="184"/>
      <c r="D3" s="184"/>
      <c r="E3" s="184"/>
      <c r="F3" s="184"/>
      <c r="G3" s="184"/>
      <c r="H3" s="184"/>
      <c r="I3" s="184"/>
      <c r="J3" s="184"/>
      <c r="K3" s="184"/>
      <c r="L3" s="184"/>
    </row>
    <row r="4" spans="1:12">
      <c r="A4" s="32" t="s">
        <v>117</v>
      </c>
      <c r="B4" s="32"/>
      <c r="C4" s="184"/>
      <c r="D4" s="184"/>
      <c r="E4" s="184"/>
      <c r="F4" s="184"/>
      <c r="G4" s="184"/>
      <c r="H4" s="184"/>
      <c r="I4" s="184"/>
      <c r="J4" s="184"/>
      <c r="K4" s="184"/>
      <c r="L4" s="184"/>
    </row>
    <row r="5" spans="1:12">
      <c r="A5" s="32" t="s">
        <v>118</v>
      </c>
      <c r="B5" s="32"/>
      <c r="C5" s="184"/>
      <c r="D5" s="184"/>
      <c r="E5" s="184"/>
      <c r="F5" s="184"/>
      <c r="G5" s="184"/>
      <c r="H5" s="184"/>
      <c r="I5" s="184"/>
      <c r="J5" s="184"/>
      <c r="K5" s="184"/>
      <c r="L5" s="184"/>
    </row>
    <row r="6" spans="1:12">
      <c r="A6" s="32"/>
      <c r="B6" s="32"/>
      <c r="C6" s="184"/>
      <c r="D6" s="184"/>
      <c r="E6" s="184"/>
      <c r="F6" s="184"/>
      <c r="G6" s="184"/>
      <c r="H6" s="184"/>
      <c r="I6" s="184"/>
      <c r="J6" s="184"/>
      <c r="K6" s="184"/>
      <c r="L6" s="184"/>
    </row>
    <row r="7" spans="1:12">
      <c r="A7" s="32"/>
      <c r="B7" s="32"/>
      <c r="C7" s="184"/>
      <c r="D7" s="184"/>
      <c r="E7" s="184"/>
      <c r="F7" s="184"/>
      <c r="G7" s="184"/>
      <c r="H7" s="184"/>
      <c r="I7" s="184"/>
      <c r="J7" s="184"/>
      <c r="K7" s="184"/>
      <c r="L7" s="184"/>
    </row>
    <row r="8" spans="1:12" ht="31.5">
      <c r="A8" s="33" t="s">
        <v>119</v>
      </c>
      <c r="B8" s="133"/>
      <c r="C8" s="183">
        <f>SUM(C3:C7)</f>
        <v>0</v>
      </c>
      <c r="D8" s="183">
        <f t="shared" ref="D8:L8" si="0">SUM(D3:D7)</f>
        <v>0</v>
      </c>
      <c r="E8" s="183">
        <f t="shared" si="0"/>
        <v>0</v>
      </c>
      <c r="F8" s="183">
        <f t="shared" si="0"/>
        <v>0</v>
      </c>
      <c r="G8" s="183">
        <f t="shared" si="0"/>
        <v>0</v>
      </c>
      <c r="H8" s="183">
        <f t="shared" si="0"/>
        <v>0</v>
      </c>
      <c r="I8" s="183">
        <f t="shared" si="0"/>
        <v>0</v>
      </c>
      <c r="J8" s="183">
        <f t="shared" si="0"/>
        <v>0</v>
      </c>
      <c r="K8" s="183">
        <f t="shared" si="0"/>
        <v>0</v>
      </c>
      <c r="L8" s="183">
        <f t="shared" si="0"/>
        <v>0</v>
      </c>
    </row>
    <row r="9" spans="1:12" ht="5.25" customHeight="1">
      <c r="A9" s="27"/>
      <c r="B9" s="28"/>
      <c r="C9" s="25"/>
      <c r="D9" s="25"/>
      <c r="E9" s="25"/>
      <c r="F9" s="25"/>
      <c r="G9" s="25"/>
      <c r="H9" s="25"/>
      <c r="I9" s="25"/>
      <c r="J9" s="25"/>
      <c r="K9" s="25"/>
      <c r="L9" s="26"/>
    </row>
    <row r="10" spans="1:12" ht="21">
      <c r="A10" s="29" t="s">
        <v>120</v>
      </c>
      <c r="B10" s="32"/>
      <c r="C10" s="204"/>
      <c r="D10" s="204"/>
      <c r="E10" s="204"/>
      <c r="F10" s="204"/>
      <c r="G10" s="204"/>
      <c r="H10" s="204"/>
      <c r="I10" s="204"/>
      <c r="J10" s="204"/>
      <c r="K10" s="204"/>
      <c r="L10" s="204"/>
    </row>
    <row r="11" spans="1:12">
      <c r="A11" s="32" t="s">
        <v>121</v>
      </c>
      <c r="B11" s="32"/>
      <c r="C11" s="204"/>
      <c r="D11" s="204"/>
      <c r="E11" s="204"/>
      <c r="F11" s="204"/>
      <c r="G11" s="204"/>
      <c r="H11" s="204"/>
      <c r="I11" s="204"/>
      <c r="J11" s="204"/>
      <c r="K11" s="204"/>
      <c r="L11" s="204"/>
    </row>
    <row r="12" spans="1:12">
      <c r="A12" s="32" t="s">
        <v>122</v>
      </c>
      <c r="B12" s="32"/>
      <c r="C12" s="204"/>
      <c r="D12" s="204"/>
      <c r="E12" s="204"/>
      <c r="F12" s="204"/>
      <c r="G12" s="204"/>
      <c r="H12" s="204"/>
      <c r="I12" s="204"/>
      <c r="J12" s="204"/>
      <c r="K12" s="204"/>
      <c r="L12" s="204"/>
    </row>
    <row r="13" spans="1:12">
      <c r="A13" s="32" t="s">
        <v>123</v>
      </c>
      <c r="B13" s="32"/>
      <c r="C13" s="204"/>
      <c r="D13" s="204"/>
      <c r="E13" s="204"/>
      <c r="F13" s="204"/>
      <c r="G13" s="204"/>
      <c r="H13" s="204"/>
      <c r="I13" s="204"/>
      <c r="J13" s="204"/>
      <c r="K13" s="204"/>
      <c r="L13" s="204"/>
    </row>
    <row r="14" spans="1:12">
      <c r="A14" s="32"/>
      <c r="B14" s="32"/>
      <c r="C14" s="204"/>
      <c r="D14" s="204"/>
      <c r="E14" s="204"/>
      <c r="F14" s="204"/>
      <c r="G14" s="204"/>
      <c r="H14" s="204"/>
      <c r="I14" s="204"/>
      <c r="J14" s="204"/>
      <c r="K14" s="204"/>
      <c r="L14" s="204"/>
    </row>
    <row r="15" spans="1:12">
      <c r="A15" s="32"/>
      <c r="B15" s="32"/>
      <c r="C15" s="204"/>
      <c r="D15" s="204"/>
      <c r="E15" s="204"/>
      <c r="F15" s="204"/>
      <c r="G15" s="204"/>
      <c r="H15" s="204"/>
      <c r="I15" s="204"/>
      <c r="J15" s="204"/>
      <c r="K15" s="204"/>
      <c r="L15" s="204"/>
    </row>
    <row r="16" spans="1:12" ht="31.5">
      <c r="A16" s="33" t="s">
        <v>124</v>
      </c>
      <c r="B16" s="133"/>
      <c r="C16" s="183">
        <f t="shared" ref="C16:L16" si="1">SUM(C10:C15)</f>
        <v>0</v>
      </c>
      <c r="D16" s="183">
        <f t="shared" si="1"/>
        <v>0</v>
      </c>
      <c r="E16" s="183">
        <f t="shared" si="1"/>
        <v>0</v>
      </c>
      <c r="F16" s="183">
        <f t="shared" si="1"/>
        <v>0</v>
      </c>
      <c r="G16" s="183">
        <f t="shared" si="1"/>
        <v>0</v>
      </c>
      <c r="H16" s="183">
        <f t="shared" si="1"/>
        <v>0</v>
      </c>
      <c r="I16" s="183">
        <f t="shared" si="1"/>
        <v>0</v>
      </c>
      <c r="J16" s="183">
        <f t="shared" si="1"/>
        <v>0</v>
      </c>
      <c r="K16" s="183">
        <f t="shared" si="1"/>
        <v>0</v>
      </c>
      <c r="L16" s="183">
        <f t="shared" si="1"/>
        <v>0</v>
      </c>
    </row>
    <row r="17" spans="1:12" ht="33.75">
      <c r="A17" s="202" t="s">
        <v>125</v>
      </c>
      <c r="B17" s="133"/>
      <c r="C17" s="183">
        <f t="shared" ref="C17:L17" si="2">C16+C8</f>
        <v>0</v>
      </c>
      <c r="D17" s="183">
        <f t="shared" si="2"/>
        <v>0</v>
      </c>
      <c r="E17" s="183">
        <f t="shared" si="2"/>
        <v>0</v>
      </c>
      <c r="F17" s="183">
        <f t="shared" si="2"/>
        <v>0</v>
      </c>
      <c r="G17" s="183">
        <f t="shared" si="2"/>
        <v>0</v>
      </c>
      <c r="H17" s="183">
        <f t="shared" si="2"/>
        <v>0</v>
      </c>
      <c r="I17" s="183">
        <f t="shared" si="2"/>
        <v>0</v>
      </c>
      <c r="J17" s="183">
        <f t="shared" si="2"/>
        <v>0</v>
      </c>
      <c r="K17" s="183">
        <f t="shared" si="2"/>
        <v>0</v>
      </c>
      <c r="L17" s="183">
        <f t="shared" si="2"/>
        <v>0</v>
      </c>
    </row>
    <row r="18" spans="1:12" ht="27" customHeight="1"/>
    <row r="19" spans="1:12" ht="32.25" customHeight="1">
      <c r="A19" s="198" t="s">
        <v>126</v>
      </c>
      <c r="B19" s="197" t="s">
        <v>127</v>
      </c>
      <c r="C19" s="197" t="s">
        <v>66</v>
      </c>
      <c r="D19" s="197" t="s">
        <v>67</v>
      </c>
      <c r="E19" s="197" t="s">
        <v>68</v>
      </c>
      <c r="F19" s="197" t="s">
        <v>69</v>
      </c>
      <c r="G19" s="197" t="s">
        <v>70</v>
      </c>
      <c r="H19" s="197" t="s">
        <v>71</v>
      </c>
      <c r="I19" s="197" t="s">
        <v>72</v>
      </c>
      <c r="J19" s="197" t="s">
        <v>73</v>
      </c>
      <c r="K19" s="197" t="s">
        <v>74</v>
      </c>
      <c r="L19" s="197" t="s">
        <v>75</v>
      </c>
    </row>
    <row r="20" spans="1:12" ht="21">
      <c r="A20" s="29" t="s">
        <v>115</v>
      </c>
      <c r="B20" s="30"/>
      <c r="C20" s="30"/>
      <c r="D20" s="30"/>
      <c r="E20" s="30"/>
      <c r="F20" s="30"/>
      <c r="G20" s="30"/>
      <c r="H20" s="30"/>
      <c r="I20" s="30"/>
      <c r="J20" s="30"/>
      <c r="K20" s="30"/>
      <c r="L20" s="31"/>
    </row>
    <row r="21" spans="1:12">
      <c r="A21" s="32" t="s">
        <v>116</v>
      </c>
      <c r="B21" s="42"/>
      <c r="C21" s="182">
        <f t="shared" ref="C21:L21" si="3">$B21*C3</f>
        <v>0</v>
      </c>
      <c r="D21" s="182">
        <f t="shared" si="3"/>
        <v>0</v>
      </c>
      <c r="E21" s="182">
        <f t="shared" si="3"/>
        <v>0</v>
      </c>
      <c r="F21" s="182">
        <f t="shared" si="3"/>
        <v>0</v>
      </c>
      <c r="G21" s="182">
        <f t="shared" si="3"/>
        <v>0</v>
      </c>
      <c r="H21" s="182">
        <f t="shared" si="3"/>
        <v>0</v>
      </c>
      <c r="I21" s="182">
        <f t="shared" si="3"/>
        <v>0</v>
      </c>
      <c r="J21" s="182">
        <f t="shared" si="3"/>
        <v>0</v>
      </c>
      <c r="K21" s="182">
        <f t="shared" si="3"/>
        <v>0</v>
      </c>
      <c r="L21" s="182">
        <f t="shared" si="3"/>
        <v>0</v>
      </c>
    </row>
    <row r="22" spans="1:12">
      <c r="A22" s="32" t="s">
        <v>117</v>
      </c>
      <c r="B22" s="42"/>
      <c r="C22" s="182">
        <f t="shared" ref="C22:L22" si="4">$B22*C4</f>
        <v>0</v>
      </c>
      <c r="D22" s="182">
        <f t="shared" si="4"/>
        <v>0</v>
      </c>
      <c r="E22" s="182">
        <f t="shared" si="4"/>
        <v>0</v>
      </c>
      <c r="F22" s="182">
        <f t="shared" si="4"/>
        <v>0</v>
      </c>
      <c r="G22" s="182">
        <f t="shared" si="4"/>
        <v>0</v>
      </c>
      <c r="H22" s="182">
        <f t="shared" si="4"/>
        <v>0</v>
      </c>
      <c r="I22" s="182">
        <f t="shared" si="4"/>
        <v>0</v>
      </c>
      <c r="J22" s="182">
        <f t="shared" si="4"/>
        <v>0</v>
      </c>
      <c r="K22" s="182">
        <f t="shared" si="4"/>
        <v>0</v>
      </c>
      <c r="L22" s="182">
        <f t="shared" si="4"/>
        <v>0</v>
      </c>
    </row>
    <row r="23" spans="1:12">
      <c r="A23" s="32" t="s">
        <v>118</v>
      </c>
      <c r="B23" s="42"/>
      <c r="C23" s="182">
        <f t="shared" ref="C23:L23" si="5">$B23*C5</f>
        <v>0</v>
      </c>
      <c r="D23" s="182">
        <f t="shared" si="5"/>
        <v>0</v>
      </c>
      <c r="E23" s="182">
        <f t="shared" si="5"/>
        <v>0</v>
      </c>
      <c r="F23" s="182">
        <f t="shared" si="5"/>
        <v>0</v>
      </c>
      <c r="G23" s="182">
        <f t="shared" si="5"/>
        <v>0</v>
      </c>
      <c r="H23" s="182">
        <f t="shared" si="5"/>
        <v>0</v>
      </c>
      <c r="I23" s="182">
        <f t="shared" si="5"/>
        <v>0</v>
      </c>
      <c r="J23" s="182">
        <f t="shared" si="5"/>
        <v>0</v>
      </c>
      <c r="K23" s="182">
        <f t="shared" si="5"/>
        <v>0</v>
      </c>
      <c r="L23" s="182">
        <f t="shared" si="5"/>
        <v>0</v>
      </c>
    </row>
    <row r="24" spans="1:12">
      <c r="A24" s="32"/>
      <c r="B24" s="42"/>
      <c r="C24" s="182">
        <f t="shared" ref="C24:L24" si="6">$B24*C6</f>
        <v>0</v>
      </c>
      <c r="D24" s="182">
        <f t="shared" si="6"/>
        <v>0</v>
      </c>
      <c r="E24" s="182">
        <f t="shared" si="6"/>
        <v>0</v>
      </c>
      <c r="F24" s="182">
        <f t="shared" si="6"/>
        <v>0</v>
      </c>
      <c r="G24" s="182">
        <f t="shared" si="6"/>
        <v>0</v>
      </c>
      <c r="H24" s="182">
        <f t="shared" si="6"/>
        <v>0</v>
      </c>
      <c r="I24" s="182">
        <f t="shared" si="6"/>
        <v>0</v>
      </c>
      <c r="J24" s="182">
        <f t="shared" si="6"/>
        <v>0</v>
      </c>
      <c r="K24" s="182">
        <f t="shared" si="6"/>
        <v>0</v>
      </c>
      <c r="L24" s="182">
        <f t="shared" si="6"/>
        <v>0</v>
      </c>
    </row>
    <row r="25" spans="1:12">
      <c r="A25" s="32"/>
      <c r="B25" s="42"/>
      <c r="C25" s="182">
        <f t="shared" ref="C25:L25" si="7">$B25*C7</f>
        <v>0</v>
      </c>
      <c r="D25" s="182">
        <f t="shared" si="7"/>
        <v>0</v>
      </c>
      <c r="E25" s="182">
        <f t="shared" si="7"/>
        <v>0</v>
      </c>
      <c r="F25" s="182">
        <f t="shared" si="7"/>
        <v>0</v>
      </c>
      <c r="G25" s="182">
        <f t="shared" si="7"/>
        <v>0</v>
      </c>
      <c r="H25" s="182">
        <f t="shared" si="7"/>
        <v>0</v>
      </c>
      <c r="I25" s="182">
        <f t="shared" si="7"/>
        <v>0</v>
      </c>
      <c r="J25" s="182">
        <f t="shared" si="7"/>
        <v>0</v>
      </c>
      <c r="K25" s="182">
        <f t="shared" si="7"/>
        <v>0</v>
      </c>
      <c r="L25" s="182">
        <f t="shared" si="7"/>
        <v>0</v>
      </c>
    </row>
    <row r="26" spans="1:12" ht="31.5">
      <c r="A26" s="33" t="s">
        <v>128</v>
      </c>
      <c r="B26" s="133"/>
      <c r="C26" s="183">
        <f>SUM(C21:C25)</f>
        <v>0</v>
      </c>
      <c r="D26" s="183">
        <f t="shared" ref="D26:L26" si="8">SUM(D21:D25)</f>
        <v>0</v>
      </c>
      <c r="E26" s="183">
        <f t="shared" si="8"/>
        <v>0</v>
      </c>
      <c r="F26" s="183">
        <f t="shared" si="8"/>
        <v>0</v>
      </c>
      <c r="G26" s="183">
        <f t="shared" si="8"/>
        <v>0</v>
      </c>
      <c r="H26" s="183">
        <f t="shared" si="8"/>
        <v>0</v>
      </c>
      <c r="I26" s="183">
        <f t="shared" si="8"/>
        <v>0</v>
      </c>
      <c r="J26" s="183">
        <f t="shared" si="8"/>
        <v>0</v>
      </c>
      <c r="K26" s="183">
        <f t="shared" si="8"/>
        <v>0</v>
      </c>
      <c r="L26" s="183">
        <f t="shared" si="8"/>
        <v>0</v>
      </c>
    </row>
    <row r="27" spans="1:12" ht="5.25" customHeight="1">
      <c r="A27" s="27"/>
      <c r="B27" s="28"/>
      <c r="C27" s="25"/>
      <c r="D27" s="25"/>
      <c r="E27" s="25"/>
      <c r="F27" s="25"/>
      <c r="G27" s="25"/>
      <c r="H27" s="25"/>
      <c r="I27" s="25"/>
      <c r="J27" s="25"/>
      <c r="K27" s="25"/>
      <c r="L27" s="26"/>
    </row>
    <row r="28" spans="1:12" ht="21">
      <c r="A28" s="29" t="s">
        <v>120</v>
      </c>
      <c r="B28" s="30"/>
      <c r="C28" s="205"/>
      <c r="D28" s="205"/>
      <c r="E28" s="205"/>
      <c r="F28" s="205"/>
      <c r="G28" s="205"/>
      <c r="H28" s="205"/>
      <c r="I28" s="205"/>
      <c r="J28" s="205"/>
      <c r="K28" s="205"/>
      <c r="L28" s="206"/>
    </row>
    <row r="29" spans="1:12">
      <c r="A29" s="32" t="s">
        <v>121</v>
      </c>
      <c r="B29" s="42"/>
      <c r="C29" s="182">
        <f>$B29*C11</f>
        <v>0</v>
      </c>
      <c r="D29" s="182">
        <f t="shared" ref="D29:L29" si="9">$B29*D11</f>
        <v>0</v>
      </c>
      <c r="E29" s="182">
        <f t="shared" si="9"/>
        <v>0</v>
      </c>
      <c r="F29" s="182">
        <f t="shared" si="9"/>
        <v>0</v>
      </c>
      <c r="G29" s="182">
        <f t="shared" si="9"/>
        <v>0</v>
      </c>
      <c r="H29" s="182">
        <f t="shared" si="9"/>
        <v>0</v>
      </c>
      <c r="I29" s="182">
        <f t="shared" si="9"/>
        <v>0</v>
      </c>
      <c r="J29" s="182">
        <f t="shared" si="9"/>
        <v>0</v>
      </c>
      <c r="K29" s="182">
        <f t="shared" si="9"/>
        <v>0</v>
      </c>
      <c r="L29" s="182">
        <f t="shared" si="9"/>
        <v>0</v>
      </c>
    </row>
    <row r="30" spans="1:12">
      <c r="A30" s="32" t="s">
        <v>122</v>
      </c>
      <c r="B30" s="42"/>
      <c r="C30" s="182">
        <f t="shared" ref="C30:L33" si="10">$B30*C12</f>
        <v>0</v>
      </c>
      <c r="D30" s="182">
        <f t="shared" si="10"/>
        <v>0</v>
      </c>
      <c r="E30" s="182">
        <f t="shared" si="10"/>
        <v>0</v>
      </c>
      <c r="F30" s="182">
        <f t="shared" si="10"/>
        <v>0</v>
      </c>
      <c r="G30" s="182">
        <f t="shared" si="10"/>
        <v>0</v>
      </c>
      <c r="H30" s="182">
        <f t="shared" si="10"/>
        <v>0</v>
      </c>
      <c r="I30" s="182">
        <f t="shared" si="10"/>
        <v>0</v>
      </c>
      <c r="J30" s="182">
        <f t="shared" si="10"/>
        <v>0</v>
      </c>
      <c r="K30" s="182">
        <f t="shared" si="10"/>
        <v>0</v>
      </c>
      <c r="L30" s="182">
        <f t="shared" si="10"/>
        <v>0</v>
      </c>
    </row>
    <row r="31" spans="1:12">
      <c r="A31" s="32" t="s">
        <v>123</v>
      </c>
      <c r="B31" s="42"/>
      <c r="C31" s="182">
        <f t="shared" si="10"/>
        <v>0</v>
      </c>
      <c r="D31" s="182">
        <f t="shared" si="10"/>
        <v>0</v>
      </c>
      <c r="E31" s="182">
        <f t="shared" si="10"/>
        <v>0</v>
      </c>
      <c r="F31" s="182">
        <f t="shared" si="10"/>
        <v>0</v>
      </c>
      <c r="G31" s="182">
        <f t="shared" si="10"/>
        <v>0</v>
      </c>
      <c r="H31" s="182">
        <f t="shared" si="10"/>
        <v>0</v>
      </c>
      <c r="I31" s="182">
        <f t="shared" si="10"/>
        <v>0</v>
      </c>
      <c r="J31" s="182">
        <f t="shared" si="10"/>
        <v>0</v>
      </c>
      <c r="K31" s="182">
        <f t="shared" si="10"/>
        <v>0</v>
      </c>
      <c r="L31" s="182">
        <f t="shared" si="10"/>
        <v>0</v>
      </c>
    </row>
    <row r="32" spans="1:12">
      <c r="A32" s="32"/>
      <c r="B32" s="42"/>
      <c r="C32" s="182">
        <f t="shared" si="10"/>
        <v>0</v>
      </c>
      <c r="D32" s="182">
        <f t="shared" si="10"/>
        <v>0</v>
      </c>
      <c r="E32" s="182">
        <f t="shared" si="10"/>
        <v>0</v>
      </c>
      <c r="F32" s="182">
        <f t="shared" si="10"/>
        <v>0</v>
      </c>
      <c r="G32" s="182">
        <f t="shared" si="10"/>
        <v>0</v>
      </c>
      <c r="H32" s="182">
        <f t="shared" si="10"/>
        <v>0</v>
      </c>
      <c r="I32" s="182">
        <f t="shared" si="10"/>
        <v>0</v>
      </c>
      <c r="J32" s="182">
        <f t="shared" si="10"/>
        <v>0</v>
      </c>
      <c r="K32" s="182">
        <f t="shared" si="10"/>
        <v>0</v>
      </c>
      <c r="L32" s="182">
        <f t="shared" si="10"/>
        <v>0</v>
      </c>
    </row>
    <row r="33" spans="1:12">
      <c r="A33" s="32"/>
      <c r="B33" s="42"/>
      <c r="C33" s="182">
        <f t="shared" si="10"/>
        <v>0</v>
      </c>
      <c r="D33" s="182">
        <f t="shared" si="10"/>
        <v>0</v>
      </c>
      <c r="E33" s="182">
        <f t="shared" si="10"/>
        <v>0</v>
      </c>
      <c r="F33" s="182">
        <f t="shared" si="10"/>
        <v>0</v>
      </c>
      <c r="G33" s="182">
        <f t="shared" si="10"/>
        <v>0</v>
      </c>
      <c r="H33" s="182">
        <f t="shared" si="10"/>
        <v>0</v>
      </c>
      <c r="I33" s="182">
        <f t="shared" si="10"/>
        <v>0</v>
      </c>
      <c r="J33" s="182">
        <f t="shared" si="10"/>
        <v>0</v>
      </c>
      <c r="K33" s="182">
        <f t="shared" si="10"/>
        <v>0</v>
      </c>
      <c r="L33" s="182">
        <f t="shared" si="10"/>
        <v>0</v>
      </c>
    </row>
    <row r="34" spans="1:12" ht="31.5">
      <c r="A34" s="33" t="s">
        <v>129</v>
      </c>
      <c r="B34" s="133"/>
      <c r="C34" s="183">
        <f>SUM(C29:C33)</f>
        <v>0</v>
      </c>
      <c r="D34" s="183">
        <f t="shared" ref="D34:L34" si="11">SUM(D29:D33)</f>
        <v>0</v>
      </c>
      <c r="E34" s="183">
        <f t="shared" si="11"/>
        <v>0</v>
      </c>
      <c r="F34" s="183">
        <f t="shared" si="11"/>
        <v>0</v>
      </c>
      <c r="G34" s="183">
        <f t="shared" si="11"/>
        <v>0</v>
      </c>
      <c r="H34" s="183">
        <f t="shared" si="11"/>
        <v>0</v>
      </c>
      <c r="I34" s="183">
        <f t="shared" si="11"/>
        <v>0</v>
      </c>
      <c r="J34" s="183">
        <f t="shared" si="11"/>
        <v>0</v>
      </c>
      <c r="K34" s="183">
        <f t="shared" si="11"/>
        <v>0</v>
      </c>
      <c r="L34" s="183">
        <f t="shared" si="11"/>
        <v>0</v>
      </c>
    </row>
    <row r="35" spans="1:12" ht="33.75">
      <c r="A35" s="202" t="s">
        <v>130</v>
      </c>
      <c r="B35" s="133"/>
      <c r="C35" s="183">
        <f>C34+C26</f>
        <v>0</v>
      </c>
      <c r="D35" s="183">
        <f>D34+D26</f>
        <v>0</v>
      </c>
      <c r="E35" s="183">
        <f t="shared" ref="E35:L35" si="12">E34+E26</f>
        <v>0</v>
      </c>
      <c r="F35" s="183">
        <f t="shared" si="12"/>
        <v>0</v>
      </c>
      <c r="G35" s="183">
        <f t="shared" si="12"/>
        <v>0</v>
      </c>
      <c r="H35" s="183">
        <f t="shared" si="12"/>
        <v>0</v>
      </c>
      <c r="I35" s="183">
        <f t="shared" si="12"/>
        <v>0</v>
      </c>
      <c r="J35" s="183">
        <f t="shared" si="12"/>
        <v>0</v>
      </c>
      <c r="K35" s="183">
        <f t="shared" si="12"/>
        <v>0</v>
      </c>
      <c r="L35" s="183">
        <f t="shared" si="12"/>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0" customWidth="1"/>
    <col min="2" max="2" width="11" style="40" customWidth="1"/>
    <col min="3" max="12" width="13.5703125" style="40" customWidth="1"/>
    <col min="13" max="16384" width="9.140625" style="40"/>
  </cols>
  <sheetData>
    <row r="1" spans="1:12" ht="32.25" customHeight="1">
      <c r="A1" s="198" t="s">
        <v>131</v>
      </c>
      <c r="B1" s="197" t="s">
        <v>42</v>
      </c>
      <c r="C1" s="197" t="s">
        <v>66</v>
      </c>
      <c r="D1" s="197" t="s">
        <v>67</v>
      </c>
      <c r="E1" s="197" t="s">
        <v>68</v>
      </c>
      <c r="F1" s="197" t="s">
        <v>69</v>
      </c>
      <c r="G1" s="197" t="s">
        <v>70</v>
      </c>
      <c r="H1" s="197" t="s">
        <v>71</v>
      </c>
      <c r="I1" s="197" t="s">
        <v>72</v>
      </c>
      <c r="J1" s="197" t="s">
        <v>73</v>
      </c>
      <c r="K1" s="197" t="s">
        <v>74</v>
      </c>
      <c r="L1" s="197" t="s">
        <v>75</v>
      </c>
    </row>
    <row r="2" spans="1:12" ht="23.25" customHeight="1">
      <c r="A2" s="29" t="s">
        <v>115</v>
      </c>
      <c r="B2" s="30"/>
      <c r="C2" s="30"/>
      <c r="D2" s="30"/>
      <c r="E2" s="30"/>
      <c r="F2" s="30"/>
      <c r="G2" s="30"/>
      <c r="H2" s="30"/>
      <c r="I2" s="30"/>
      <c r="J2" s="30"/>
      <c r="K2" s="30"/>
      <c r="L2" s="31"/>
    </row>
    <row r="3" spans="1:12">
      <c r="A3" s="32" t="s">
        <v>132</v>
      </c>
      <c r="B3" s="32"/>
      <c r="C3" s="184"/>
      <c r="D3" s="184"/>
      <c r="E3" s="184"/>
      <c r="F3" s="184"/>
      <c r="G3" s="184"/>
      <c r="H3" s="184"/>
      <c r="I3" s="184"/>
      <c r="J3" s="184"/>
      <c r="K3" s="184"/>
      <c r="L3" s="184"/>
    </row>
    <row r="4" spans="1:12">
      <c r="A4" s="32" t="s">
        <v>133</v>
      </c>
      <c r="B4" s="32"/>
      <c r="C4" s="184"/>
      <c r="D4" s="184"/>
      <c r="E4" s="184"/>
      <c r="F4" s="184"/>
      <c r="G4" s="184"/>
      <c r="H4" s="184"/>
      <c r="I4" s="184"/>
      <c r="J4" s="184"/>
      <c r="K4" s="184"/>
      <c r="L4" s="184"/>
    </row>
    <row r="5" spans="1:12">
      <c r="A5" s="32" t="s">
        <v>134</v>
      </c>
      <c r="B5" s="32"/>
      <c r="C5" s="184"/>
      <c r="D5" s="184"/>
      <c r="E5" s="184"/>
      <c r="F5" s="184"/>
      <c r="G5" s="184"/>
      <c r="H5" s="184"/>
      <c r="I5" s="184"/>
      <c r="J5" s="184"/>
      <c r="K5" s="184"/>
      <c r="L5" s="184"/>
    </row>
    <row r="6" spans="1:12">
      <c r="A6" s="32" t="s">
        <v>135</v>
      </c>
      <c r="B6" s="32"/>
      <c r="C6" s="184"/>
      <c r="D6" s="184"/>
      <c r="E6" s="184"/>
      <c r="F6" s="184"/>
      <c r="G6" s="184"/>
      <c r="H6" s="184"/>
      <c r="I6" s="184"/>
      <c r="J6" s="184"/>
      <c r="K6" s="184"/>
      <c r="L6" s="184"/>
    </row>
    <row r="7" spans="1:12">
      <c r="A7" s="32"/>
      <c r="B7" s="32"/>
      <c r="C7" s="184"/>
      <c r="D7" s="184"/>
      <c r="E7" s="184"/>
      <c r="F7" s="184"/>
      <c r="G7" s="184"/>
      <c r="H7" s="184"/>
      <c r="I7" s="184"/>
      <c r="J7" s="184"/>
      <c r="K7" s="184"/>
      <c r="L7" s="184"/>
    </row>
    <row r="8" spans="1:12" ht="42">
      <c r="A8" s="33" t="s">
        <v>136</v>
      </c>
      <c r="B8" s="133"/>
      <c r="C8" s="183">
        <f t="shared" ref="C8:L8" si="0">SUM(C3:C7)</f>
        <v>0</v>
      </c>
      <c r="D8" s="183">
        <f t="shared" si="0"/>
        <v>0</v>
      </c>
      <c r="E8" s="183">
        <f t="shared" si="0"/>
        <v>0</v>
      </c>
      <c r="F8" s="183">
        <f t="shared" si="0"/>
        <v>0</v>
      </c>
      <c r="G8" s="183">
        <f t="shared" si="0"/>
        <v>0</v>
      </c>
      <c r="H8" s="183">
        <f t="shared" si="0"/>
        <v>0</v>
      </c>
      <c r="I8" s="183">
        <f t="shared" si="0"/>
        <v>0</v>
      </c>
      <c r="J8" s="183">
        <f t="shared" si="0"/>
        <v>0</v>
      </c>
      <c r="K8" s="183">
        <f t="shared" si="0"/>
        <v>0</v>
      </c>
      <c r="L8" s="183">
        <f t="shared" si="0"/>
        <v>0</v>
      </c>
    </row>
    <row r="9" spans="1:12" ht="5.25" customHeight="1">
      <c r="A9" s="27"/>
      <c r="B9" s="28"/>
      <c r="C9" s="25"/>
      <c r="D9" s="25"/>
      <c r="E9" s="25"/>
      <c r="F9" s="25"/>
      <c r="G9" s="25"/>
      <c r="H9" s="25"/>
      <c r="I9" s="25"/>
      <c r="J9" s="25"/>
      <c r="K9" s="25"/>
      <c r="L9" s="26"/>
    </row>
    <row r="10" spans="1:12" ht="23.25" customHeight="1">
      <c r="A10" s="29" t="s">
        <v>120</v>
      </c>
      <c r="B10" s="32"/>
      <c r="C10" s="204"/>
      <c r="D10" s="204"/>
      <c r="E10" s="204"/>
      <c r="F10" s="204"/>
      <c r="G10" s="204"/>
      <c r="H10" s="204"/>
      <c r="I10" s="204"/>
      <c r="J10" s="204"/>
      <c r="K10" s="204"/>
      <c r="L10" s="204"/>
    </row>
    <row r="11" spans="1:12">
      <c r="A11" s="32" t="s">
        <v>132</v>
      </c>
      <c r="B11" s="32"/>
      <c r="C11" s="204"/>
      <c r="D11" s="204"/>
      <c r="E11" s="204"/>
      <c r="F11" s="204"/>
      <c r="G11" s="204"/>
      <c r="H11" s="204"/>
      <c r="I11" s="204"/>
      <c r="J11" s="204"/>
      <c r="K11" s="204"/>
      <c r="L11" s="204"/>
    </row>
    <row r="12" spans="1:12">
      <c r="A12" s="32" t="s">
        <v>133</v>
      </c>
      <c r="B12" s="32"/>
      <c r="C12" s="204"/>
      <c r="D12" s="204"/>
      <c r="E12" s="204"/>
      <c r="F12" s="204"/>
      <c r="G12" s="204"/>
      <c r="H12" s="204"/>
      <c r="I12" s="204"/>
      <c r="J12" s="204"/>
      <c r="K12" s="204"/>
      <c r="L12" s="204"/>
    </row>
    <row r="13" spans="1:12">
      <c r="A13" s="32" t="s">
        <v>134</v>
      </c>
      <c r="B13" s="32"/>
      <c r="C13" s="204"/>
      <c r="D13" s="204"/>
      <c r="E13" s="204"/>
      <c r="F13" s="204"/>
      <c r="G13" s="204"/>
      <c r="H13" s="204"/>
      <c r="I13" s="204"/>
      <c r="J13" s="204"/>
      <c r="K13" s="204"/>
      <c r="L13" s="204"/>
    </row>
    <row r="14" spans="1:12">
      <c r="A14" s="32" t="s">
        <v>135</v>
      </c>
      <c r="B14" s="32"/>
      <c r="C14" s="204"/>
      <c r="D14" s="204"/>
      <c r="E14" s="204"/>
      <c r="F14" s="204"/>
      <c r="G14" s="204"/>
      <c r="H14" s="204"/>
      <c r="I14" s="204"/>
      <c r="J14" s="204"/>
      <c r="K14" s="204"/>
      <c r="L14" s="204"/>
    </row>
    <row r="15" spans="1:12">
      <c r="A15" s="32"/>
      <c r="B15" s="32"/>
      <c r="C15" s="204"/>
      <c r="D15" s="204"/>
      <c r="E15" s="204"/>
      <c r="F15" s="204"/>
      <c r="G15" s="204"/>
      <c r="H15" s="204"/>
      <c r="I15" s="204"/>
      <c r="J15" s="204"/>
      <c r="K15" s="204"/>
      <c r="L15" s="204"/>
    </row>
    <row r="16" spans="1:12" ht="42">
      <c r="A16" s="33" t="s">
        <v>137</v>
      </c>
      <c r="B16" s="133"/>
      <c r="C16" s="183">
        <f>SUM(C10:C15)</f>
        <v>0</v>
      </c>
      <c r="D16" s="183">
        <f t="shared" ref="D16:L16" si="1">SUM(D10:D15)</f>
        <v>0</v>
      </c>
      <c r="E16" s="183">
        <f t="shared" si="1"/>
        <v>0</v>
      </c>
      <c r="F16" s="183">
        <f t="shared" si="1"/>
        <v>0</v>
      </c>
      <c r="G16" s="183">
        <f t="shared" si="1"/>
        <v>0</v>
      </c>
      <c r="H16" s="183">
        <f t="shared" si="1"/>
        <v>0</v>
      </c>
      <c r="I16" s="183">
        <f t="shared" si="1"/>
        <v>0</v>
      </c>
      <c r="J16" s="183">
        <f t="shared" si="1"/>
        <v>0</v>
      </c>
      <c r="K16" s="183">
        <f t="shared" si="1"/>
        <v>0</v>
      </c>
      <c r="L16" s="183">
        <f t="shared" si="1"/>
        <v>0</v>
      </c>
    </row>
    <row r="17" spans="1:12" ht="45">
      <c r="A17" s="202" t="s">
        <v>138</v>
      </c>
      <c r="B17" s="133"/>
      <c r="C17" s="183">
        <f>C16+C8</f>
        <v>0</v>
      </c>
      <c r="D17" s="183">
        <f t="shared" ref="D17:L17" si="2">D16+D8</f>
        <v>0</v>
      </c>
      <c r="E17" s="183">
        <f t="shared" si="2"/>
        <v>0</v>
      </c>
      <c r="F17" s="183">
        <f t="shared" si="2"/>
        <v>0</v>
      </c>
      <c r="G17" s="183">
        <f t="shared" si="2"/>
        <v>0</v>
      </c>
      <c r="H17" s="183">
        <f t="shared" si="2"/>
        <v>0</v>
      </c>
      <c r="I17" s="183">
        <f t="shared" si="2"/>
        <v>0</v>
      </c>
      <c r="J17" s="183">
        <f t="shared" si="2"/>
        <v>0</v>
      </c>
      <c r="K17" s="183">
        <f t="shared" si="2"/>
        <v>0</v>
      </c>
      <c r="L17" s="183">
        <f t="shared" si="2"/>
        <v>0</v>
      </c>
    </row>
    <row r="18" spans="1:12" ht="21.75" customHeight="1"/>
    <row r="19" spans="1:12" ht="32.25" customHeight="1">
      <c r="A19" s="198" t="s">
        <v>139</v>
      </c>
      <c r="B19" s="197" t="s">
        <v>127</v>
      </c>
      <c r="C19" s="197" t="s">
        <v>66</v>
      </c>
      <c r="D19" s="197" t="s">
        <v>67</v>
      </c>
      <c r="E19" s="197" t="s">
        <v>68</v>
      </c>
      <c r="F19" s="197" t="s">
        <v>69</v>
      </c>
      <c r="G19" s="197" t="s">
        <v>70</v>
      </c>
      <c r="H19" s="197" t="s">
        <v>71</v>
      </c>
      <c r="I19" s="197" t="s">
        <v>72</v>
      </c>
      <c r="J19" s="197" t="s">
        <v>73</v>
      </c>
      <c r="K19" s="197" t="s">
        <v>74</v>
      </c>
      <c r="L19" s="197" t="s">
        <v>75</v>
      </c>
    </row>
    <row r="20" spans="1:12" ht="23.25" customHeight="1">
      <c r="A20" s="29" t="s">
        <v>115</v>
      </c>
      <c r="B20" s="30"/>
      <c r="C20" s="30"/>
      <c r="D20" s="30"/>
      <c r="E20" s="30"/>
      <c r="F20" s="30"/>
      <c r="G20" s="30"/>
      <c r="H20" s="30"/>
      <c r="I20" s="30"/>
      <c r="J20" s="30"/>
      <c r="K20" s="30"/>
      <c r="L20" s="31"/>
    </row>
    <row r="21" spans="1:12">
      <c r="A21" s="32" t="s">
        <v>132</v>
      </c>
      <c r="B21" s="42"/>
      <c r="C21" s="182">
        <f t="shared" ref="C21:L21" si="3">$B21*C3</f>
        <v>0</v>
      </c>
      <c r="D21" s="182">
        <f t="shared" si="3"/>
        <v>0</v>
      </c>
      <c r="E21" s="182">
        <f t="shared" si="3"/>
        <v>0</v>
      </c>
      <c r="F21" s="182">
        <f t="shared" si="3"/>
        <v>0</v>
      </c>
      <c r="G21" s="182">
        <f t="shared" si="3"/>
        <v>0</v>
      </c>
      <c r="H21" s="182">
        <f t="shared" si="3"/>
        <v>0</v>
      </c>
      <c r="I21" s="182">
        <f t="shared" si="3"/>
        <v>0</v>
      </c>
      <c r="J21" s="182">
        <f t="shared" si="3"/>
        <v>0</v>
      </c>
      <c r="K21" s="182">
        <f t="shared" si="3"/>
        <v>0</v>
      </c>
      <c r="L21" s="182">
        <f t="shared" si="3"/>
        <v>0</v>
      </c>
    </row>
    <row r="22" spans="1:12">
      <c r="A22" s="32" t="s">
        <v>133</v>
      </c>
      <c r="B22" s="42"/>
      <c r="C22" s="182">
        <f t="shared" ref="C22:L22" si="4">$B22*C4</f>
        <v>0</v>
      </c>
      <c r="D22" s="182">
        <f t="shared" si="4"/>
        <v>0</v>
      </c>
      <c r="E22" s="182">
        <f t="shared" si="4"/>
        <v>0</v>
      </c>
      <c r="F22" s="182">
        <f t="shared" si="4"/>
        <v>0</v>
      </c>
      <c r="G22" s="182">
        <f t="shared" si="4"/>
        <v>0</v>
      </c>
      <c r="H22" s="182">
        <f t="shared" si="4"/>
        <v>0</v>
      </c>
      <c r="I22" s="182">
        <f t="shared" si="4"/>
        <v>0</v>
      </c>
      <c r="J22" s="182">
        <f t="shared" si="4"/>
        <v>0</v>
      </c>
      <c r="K22" s="182">
        <f t="shared" si="4"/>
        <v>0</v>
      </c>
      <c r="L22" s="182">
        <f t="shared" si="4"/>
        <v>0</v>
      </c>
    </row>
    <row r="23" spans="1:12">
      <c r="A23" s="32" t="s">
        <v>134</v>
      </c>
      <c r="B23" s="42"/>
      <c r="C23" s="182">
        <f t="shared" ref="C23:L23" si="5">$B23*C5</f>
        <v>0</v>
      </c>
      <c r="D23" s="182">
        <f t="shared" si="5"/>
        <v>0</v>
      </c>
      <c r="E23" s="182">
        <f t="shared" si="5"/>
        <v>0</v>
      </c>
      <c r="F23" s="182">
        <f t="shared" si="5"/>
        <v>0</v>
      </c>
      <c r="G23" s="182">
        <f t="shared" si="5"/>
        <v>0</v>
      </c>
      <c r="H23" s="182">
        <f t="shared" si="5"/>
        <v>0</v>
      </c>
      <c r="I23" s="182">
        <f t="shared" si="5"/>
        <v>0</v>
      </c>
      <c r="J23" s="182">
        <f t="shared" si="5"/>
        <v>0</v>
      </c>
      <c r="K23" s="182">
        <f t="shared" si="5"/>
        <v>0</v>
      </c>
      <c r="L23" s="182">
        <f t="shared" si="5"/>
        <v>0</v>
      </c>
    </row>
    <row r="24" spans="1:12">
      <c r="A24" s="32" t="s">
        <v>135</v>
      </c>
      <c r="B24" s="42"/>
      <c r="C24" s="182">
        <f t="shared" ref="C24:L24" si="6">$B24*C6</f>
        <v>0</v>
      </c>
      <c r="D24" s="182">
        <f t="shared" si="6"/>
        <v>0</v>
      </c>
      <c r="E24" s="182">
        <f t="shared" si="6"/>
        <v>0</v>
      </c>
      <c r="F24" s="182">
        <f t="shared" si="6"/>
        <v>0</v>
      </c>
      <c r="G24" s="182">
        <f t="shared" si="6"/>
        <v>0</v>
      </c>
      <c r="H24" s="182">
        <f t="shared" si="6"/>
        <v>0</v>
      </c>
      <c r="I24" s="182">
        <f t="shared" si="6"/>
        <v>0</v>
      </c>
      <c r="J24" s="182">
        <f t="shared" si="6"/>
        <v>0</v>
      </c>
      <c r="K24" s="182">
        <f t="shared" si="6"/>
        <v>0</v>
      </c>
      <c r="L24" s="182">
        <f t="shared" si="6"/>
        <v>0</v>
      </c>
    </row>
    <row r="25" spans="1:12">
      <c r="A25" s="32"/>
      <c r="B25" s="42"/>
      <c r="C25" s="182">
        <f t="shared" ref="C25:L25" si="7">$B25*C7</f>
        <v>0</v>
      </c>
      <c r="D25" s="182">
        <f t="shared" si="7"/>
        <v>0</v>
      </c>
      <c r="E25" s="182">
        <f t="shared" si="7"/>
        <v>0</v>
      </c>
      <c r="F25" s="182">
        <f t="shared" si="7"/>
        <v>0</v>
      </c>
      <c r="G25" s="182">
        <f t="shared" si="7"/>
        <v>0</v>
      </c>
      <c r="H25" s="182">
        <f t="shared" si="7"/>
        <v>0</v>
      </c>
      <c r="I25" s="182">
        <f t="shared" si="7"/>
        <v>0</v>
      </c>
      <c r="J25" s="182">
        <f t="shared" si="7"/>
        <v>0</v>
      </c>
      <c r="K25" s="182">
        <f t="shared" si="7"/>
        <v>0</v>
      </c>
      <c r="L25" s="182">
        <f t="shared" si="7"/>
        <v>0</v>
      </c>
    </row>
    <row r="26" spans="1:12" ht="42">
      <c r="A26" s="33" t="s">
        <v>140</v>
      </c>
      <c r="B26" s="133"/>
      <c r="C26" s="183">
        <f t="shared" ref="C26:L26" si="8">SUM(C21:C25)</f>
        <v>0</v>
      </c>
      <c r="D26" s="183">
        <f t="shared" si="8"/>
        <v>0</v>
      </c>
      <c r="E26" s="183">
        <f t="shared" si="8"/>
        <v>0</v>
      </c>
      <c r="F26" s="183">
        <f t="shared" si="8"/>
        <v>0</v>
      </c>
      <c r="G26" s="183">
        <f t="shared" si="8"/>
        <v>0</v>
      </c>
      <c r="H26" s="183">
        <f t="shared" si="8"/>
        <v>0</v>
      </c>
      <c r="I26" s="183">
        <f t="shared" si="8"/>
        <v>0</v>
      </c>
      <c r="J26" s="183">
        <f t="shared" si="8"/>
        <v>0</v>
      </c>
      <c r="K26" s="183">
        <f t="shared" si="8"/>
        <v>0</v>
      </c>
      <c r="L26" s="183">
        <f t="shared" si="8"/>
        <v>0</v>
      </c>
    </row>
    <row r="27" spans="1:12" ht="5.25" customHeight="1">
      <c r="A27" s="27"/>
      <c r="B27" s="28"/>
      <c r="C27" s="25"/>
      <c r="D27" s="25"/>
      <c r="E27" s="25"/>
      <c r="F27" s="25"/>
      <c r="G27" s="25"/>
      <c r="H27" s="25"/>
      <c r="I27" s="25"/>
      <c r="J27" s="25"/>
      <c r="K27" s="25"/>
      <c r="L27" s="26"/>
    </row>
    <row r="28" spans="1:12" ht="23.25" customHeight="1">
      <c r="A28" s="29" t="s">
        <v>120</v>
      </c>
      <c r="B28" s="30"/>
      <c r="C28" s="205"/>
      <c r="D28" s="205"/>
      <c r="E28" s="205"/>
      <c r="F28" s="205"/>
      <c r="G28" s="205"/>
      <c r="H28" s="205"/>
      <c r="I28" s="205"/>
      <c r="J28" s="205"/>
      <c r="K28" s="205"/>
      <c r="L28" s="206"/>
    </row>
    <row r="29" spans="1:12">
      <c r="A29" s="32" t="s">
        <v>132</v>
      </c>
      <c r="B29" s="42"/>
      <c r="C29" s="182">
        <f t="shared" ref="C29:L29" si="9">$B29*C11</f>
        <v>0</v>
      </c>
      <c r="D29" s="182">
        <f t="shared" si="9"/>
        <v>0</v>
      </c>
      <c r="E29" s="182">
        <f t="shared" si="9"/>
        <v>0</v>
      </c>
      <c r="F29" s="182">
        <f t="shared" si="9"/>
        <v>0</v>
      </c>
      <c r="G29" s="182">
        <f t="shared" si="9"/>
        <v>0</v>
      </c>
      <c r="H29" s="182">
        <f t="shared" si="9"/>
        <v>0</v>
      </c>
      <c r="I29" s="182">
        <f t="shared" si="9"/>
        <v>0</v>
      </c>
      <c r="J29" s="182">
        <f t="shared" si="9"/>
        <v>0</v>
      </c>
      <c r="K29" s="182">
        <f t="shared" si="9"/>
        <v>0</v>
      </c>
      <c r="L29" s="182">
        <f t="shared" si="9"/>
        <v>0</v>
      </c>
    </row>
    <row r="30" spans="1:12">
      <c r="A30" s="32" t="s">
        <v>133</v>
      </c>
      <c r="B30" s="42"/>
      <c r="C30" s="182">
        <f t="shared" ref="C30:L30" si="10">$B30*C12</f>
        <v>0</v>
      </c>
      <c r="D30" s="182">
        <f t="shared" si="10"/>
        <v>0</v>
      </c>
      <c r="E30" s="182">
        <f t="shared" si="10"/>
        <v>0</v>
      </c>
      <c r="F30" s="182">
        <f t="shared" si="10"/>
        <v>0</v>
      </c>
      <c r="G30" s="182">
        <f t="shared" si="10"/>
        <v>0</v>
      </c>
      <c r="H30" s="182">
        <f t="shared" si="10"/>
        <v>0</v>
      </c>
      <c r="I30" s="182">
        <f t="shared" si="10"/>
        <v>0</v>
      </c>
      <c r="J30" s="182">
        <f t="shared" si="10"/>
        <v>0</v>
      </c>
      <c r="K30" s="182">
        <f t="shared" si="10"/>
        <v>0</v>
      </c>
      <c r="L30" s="182">
        <f t="shared" si="10"/>
        <v>0</v>
      </c>
    </row>
    <row r="31" spans="1:12">
      <c r="A31" s="32" t="s">
        <v>134</v>
      </c>
      <c r="B31" s="42"/>
      <c r="C31" s="182">
        <f t="shared" ref="C31:L31" si="11">$B31*C13</f>
        <v>0</v>
      </c>
      <c r="D31" s="182">
        <f t="shared" si="11"/>
        <v>0</v>
      </c>
      <c r="E31" s="182">
        <f t="shared" si="11"/>
        <v>0</v>
      </c>
      <c r="F31" s="182">
        <f t="shared" si="11"/>
        <v>0</v>
      </c>
      <c r="G31" s="182">
        <f t="shared" si="11"/>
        <v>0</v>
      </c>
      <c r="H31" s="182">
        <f t="shared" si="11"/>
        <v>0</v>
      </c>
      <c r="I31" s="182">
        <f t="shared" si="11"/>
        <v>0</v>
      </c>
      <c r="J31" s="182">
        <f t="shared" si="11"/>
        <v>0</v>
      </c>
      <c r="K31" s="182">
        <f t="shared" si="11"/>
        <v>0</v>
      </c>
      <c r="L31" s="182">
        <f t="shared" si="11"/>
        <v>0</v>
      </c>
    </row>
    <row r="32" spans="1:12">
      <c r="A32" s="32" t="s">
        <v>135</v>
      </c>
      <c r="B32" s="42"/>
      <c r="C32" s="182">
        <f t="shared" ref="C32:L32" si="12">$B32*C14</f>
        <v>0</v>
      </c>
      <c r="D32" s="182">
        <f t="shared" si="12"/>
        <v>0</v>
      </c>
      <c r="E32" s="182">
        <f t="shared" si="12"/>
        <v>0</v>
      </c>
      <c r="F32" s="182">
        <f t="shared" si="12"/>
        <v>0</v>
      </c>
      <c r="G32" s="182">
        <f t="shared" si="12"/>
        <v>0</v>
      </c>
      <c r="H32" s="182">
        <f t="shared" si="12"/>
        <v>0</v>
      </c>
      <c r="I32" s="182">
        <f t="shared" si="12"/>
        <v>0</v>
      </c>
      <c r="J32" s="182">
        <f t="shared" si="12"/>
        <v>0</v>
      </c>
      <c r="K32" s="182">
        <f t="shared" si="12"/>
        <v>0</v>
      </c>
      <c r="L32" s="182">
        <f t="shared" si="12"/>
        <v>0</v>
      </c>
    </row>
    <row r="33" spans="1:12">
      <c r="A33" s="32"/>
      <c r="B33" s="42"/>
      <c r="C33" s="182">
        <f t="shared" ref="C33:L33" si="13">$B33*C15</f>
        <v>0</v>
      </c>
      <c r="D33" s="182">
        <f t="shared" si="13"/>
        <v>0</v>
      </c>
      <c r="E33" s="182">
        <f t="shared" si="13"/>
        <v>0</v>
      </c>
      <c r="F33" s="182">
        <f t="shared" si="13"/>
        <v>0</v>
      </c>
      <c r="G33" s="182">
        <f t="shared" si="13"/>
        <v>0</v>
      </c>
      <c r="H33" s="182">
        <f t="shared" si="13"/>
        <v>0</v>
      </c>
      <c r="I33" s="182">
        <f t="shared" si="13"/>
        <v>0</v>
      </c>
      <c r="J33" s="182">
        <f t="shared" si="13"/>
        <v>0</v>
      </c>
      <c r="K33" s="182">
        <f t="shared" si="13"/>
        <v>0</v>
      </c>
      <c r="L33" s="182">
        <f t="shared" si="13"/>
        <v>0</v>
      </c>
    </row>
    <row r="34" spans="1:12" ht="42">
      <c r="A34" s="33" t="s">
        <v>141</v>
      </c>
      <c r="B34" s="133"/>
      <c r="C34" s="183">
        <f>SUM(C29:C33)</f>
        <v>0</v>
      </c>
      <c r="D34" s="183">
        <f t="shared" ref="D34:L34" si="14">SUM(D29:D33)</f>
        <v>0</v>
      </c>
      <c r="E34" s="183">
        <f t="shared" si="14"/>
        <v>0</v>
      </c>
      <c r="F34" s="183">
        <f t="shared" si="14"/>
        <v>0</v>
      </c>
      <c r="G34" s="183">
        <f t="shared" si="14"/>
        <v>0</v>
      </c>
      <c r="H34" s="183">
        <f t="shared" si="14"/>
        <v>0</v>
      </c>
      <c r="I34" s="183">
        <f t="shared" si="14"/>
        <v>0</v>
      </c>
      <c r="J34" s="183">
        <f t="shared" si="14"/>
        <v>0</v>
      </c>
      <c r="K34" s="183">
        <f t="shared" si="14"/>
        <v>0</v>
      </c>
      <c r="L34" s="183">
        <f t="shared" si="14"/>
        <v>0</v>
      </c>
    </row>
    <row r="35" spans="1:12" ht="40.5" customHeight="1">
      <c r="A35" s="202" t="s">
        <v>142</v>
      </c>
      <c r="B35" s="133"/>
      <c r="C35" s="183">
        <f>C34+C26</f>
        <v>0</v>
      </c>
      <c r="D35" s="183">
        <f t="shared" ref="D35:L35" si="15">D34+D26</f>
        <v>0</v>
      </c>
      <c r="E35" s="183">
        <f t="shared" si="15"/>
        <v>0</v>
      </c>
      <c r="F35" s="183">
        <f t="shared" si="15"/>
        <v>0</v>
      </c>
      <c r="G35" s="183">
        <f t="shared" si="15"/>
        <v>0</v>
      </c>
      <c r="H35" s="183">
        <f t="shared" si="15"/>
        <v>0</v>
      </c>
      <c r="I35" s="183">
        <f t="shared" si="15"/>
        <v>0</v>
      </c>
      <c r="J35" s="183">
        <f t="shared" si="15"/>
        <v>0</v>
      </c>
      <c r="K35" s="183">
        <f t="shared" si="15"/>
        <v>0</v>
      </c>
      <c r="L35" s="183">
        <f t="shared" si="15"/>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80" zoomScaleNormal="80" workbookViewId="0">
      <selection activeCell="Y12" sqref="Y12"/>
    </sheetView>
  </sheetViews>
  <sheetFormatPr defaultRowHeight="10.5"/>
  <cols>
    <col min="1" max="1" width="39.28515625" style="40" customWidth="1"/>
    <col min="2" max="4" width="11" style="40" customWidth="1"/>
    <col min="5" max="5" width="13" style="40" customWidth="1"/>
    <col min="6" max="6" width="11" style="40" customWidth="1"/>
    <col min="7" max="7" width="13" style="40" customWidth="1"/>
    <col min="8" max="8" width="11" style="40" customWidth="1"/>
    <col min="9" max="9" width="13" style="40" customWidth="1"/>
    <col min="10" max="10" width="11" style="40" customWidth="1"/>
    <col min="11" max="11" width="13" style="40" customWidth="1"/>
    <col min="12" max="12" width="11" style="40" customWidth="1"/>
    <col min="13" max="13" width="13" style="40" customWidth="1"/>
    <col min="14" max="14" width="11" style="40" customWidth="1"/>
    <col min="15" max="15" width="13" style="40" customWidth="1"/>
    <col min="16" max="16" width="11" style="40" customWidth="1"/>
    <col min="17" max="17" width="13" style="40" customWidth="1"/>
    <col min="18" max="18" width="11" style="40" customWidth="1"/>
    <col min="19" max="19" width="13" style="40" customWidth="1"/>
    <col min="20" max="20" width="11" style="40" customWidth="1"/>
    <col min="21" max="21" width="13" style="40" customWidth="1"/>
    <col min="22" max="22" width="11" style="40" customWidth="1"/>
    <col min="23" max="23" width="13" style="40" customWidth="1"/>
    <col min="24" max="16384" width="9.140625" style="40"/>
  </cols>
  <sheetData>
    <row r="1" spans="1:23" ht="31.5">
      <c r="A1" s="198" t="s">
        <v>143</v>
      </c>
      <c r="B1" s="401"/>
      <c r="C1" s="402"/>
      <c r="D1" s="401" t="s">
        <v>66</v>
      </c>
      <c r="E1" s="402"/>
      <c r="F1" s="401" t="s">
        <v>67</v>
      </c>
      <c r="G1" s="402"/>
      <c r="H1" s="401" t="s">
        <v>68</v>
      </c>
      <c r="I1" s="402"/>
      <c r="J1" s="401" t="s">
        <v>69</v>
      </c>
      <c r="K1" s="402"/>
      <c r="L1" s="401" t="s">
        <v>70</v>
      </c>
      <c r="M1" s="402"/>
      <c r="N1" s="401" t="s">
        <v>71</v>
      </c>
      <c r="O1" s="402"/>
      <c r="P1" s="401" t="s">
        <v>72</v>
      </c>
      <c r="Q1" s="402"/>
      <c r="R1" s="401" t="s">
        <v>73</v>
      </c>
      <c r="S1" s="402"/>
      <c r="T1" s="401" t="s">
        <v>74</v>
      </c>
      <c r="U1" s="402"/>
      <c r="V1" s="401" t="s">
        <v>75</v>
      </c>
      <c r="W1" s="402"/>
    </row>
    <row r="2" spans="1:23" ht="30" customHeight="1">
      <c r="A2" s="197"/>
      <c r="B2" s="197" t="s">
        <v>42</v>
      </c>
      <c r="C2" s="197" t="s">
        <v>127</v>
      </c>
      <c r="D2" s="197" t="s">
        <v>144</v>
      </c>
      <c r="E2" s="197" t="s">
        <v>145</v>
      </c>
      <c r="F2" s="197" t="s">
        <v>144</v>
      </c>
      <c r="G2" s="197" t="s">
        <v>145</v>
      </c>
      <c r="H2" s="197" t="s">
        <v>144</v>
      </c>
      <c r="I2" s="197" t="s">
        <v>145</v>
      </c>
      <c r="J2" s="197" t="s">
        <v>144</v>
      </c>
      <c r="K2" s="197" t="s">
        <v>145</v>
      </c>
      <c r="L2" s="197" t="s">
        <v>144</v>
      </c>
      <c r="M2" s="197" t="s">
        <v>145</v>
      </c>
      <c r="N2" s="197" t="s">
        <v>144</v>
      </c>
      <c r="O2" s="197" t="s">
        <v>145</v>
      </c>
      <c r="P2" s="197" t="s">
        <v>144</v>
      </c>
      <c r="Q2" s="197" t="s">
        <v>145</v>
      </c>
      <c r="R2" s="197" t="s">
        <v>144</v>
      </c>
      <c r="S2" s="197" t="s">
        <v>145</v>
      </c>
      <c r="T2" s="197" t="s">
        <v>144</v>
      </c>
      <c r="U2" s="197" t="s">
        <v>145</v>
      </c>
      <c r="V2" s="197" t="s">
        <v>144</v>
      </c>
      <c r="W2" s="197" t="s">
        <v>145</v>
      </c>
    </row>
    <row r="3" spans="1:23" ht="13.5" customHeight="1">
      <c r="A3" s="32" t="s">
        <v>146</v>
      </c>
      <c r="B3" s="47"/>
      <c r="C3" s="42"/>
      <c r="D3" s="43"/>
      <c r="E3" s="182">
        <f>$C3*D3</f>
        <v>0</v>
      </c>
      <c r="F3" s="43"/>
      <c r="G3" s="182">
        <f>$C3*F3</f>
        <v>0</v>
      </c>
      <c r="H3" s="43"/>
      <c r="I3" s="182">
        <f t="shared" ref="I3:I9" si="0">$C3*H3</f>
        <v>0</v>
      </c>
      <c r="J3" s="43"/>
      <c r="K3" s="182">
        <f t="shared" ref="K3:K9" si="1">$C3*J3</f>
        <v>0</v>
      </c>
      <c r="L3" s="43"/>
      <c r="M3" s="182">
        <f t="shared" ref="M3:M9" si="2">$C3*L3</f>
        <v>0</v>
      </c>
      <c r="N3" s="43"/>
      <c r="O3" s="182">
        <f t="shared" ref="O3:O9" si="3">$C3*N3</f>
        <v>0</v>
      </c>
      <c r="P3" s="43"/>
      <c r="Q3" s="182">
        <f t="shared" ref="Q3:Q9" si="4">$C3*P3</f>
        <v>0</v>
      </c>
      <c r="R3" s="43"/>
      <c r="S3" s="182">
        <f t="shared" ref="S3:S9" si="5">$C3*R3</f>
        <v>0</v>
      </c>
      <c r="T3" s="43"/>
      <c r="U3" s="182">
        <f t="shared" ref="U3:U9" si="6">$C3*T3</f>
        <v>0</v>
      </c>
      <c r="V3" s="43"/>
      <c r="W3" s="182">
        <f t="shared" ref="W3:W9" si="7">$C3*V3</f>
        <v>0</v>
      </c>
    </row>
    <row r="4" spans="1:23" ht="13.5" customHeight="1">
      <c r="A4" s="32" t="s">
        <v>147</v>
      </c>
      <c r="B4" s="47"/>
      <c r="C4" s="42"/>
      <c r="D4" s="43"/>
      <c r="E4" s="182">
        <f t="shared" ref="E4:G9" si="8">$C4*D4</f>
        <v>0</v>
      </c>
      <c r="F4" s="43"/>
      <c r="G4" s="182">
        <f t="shared" si="8"/>
        <v>0</v>
      </c>
      <c r="H4" s="43"/>
      <c r="I4" s="182">
        <f t="shared" si="0"/>
        <v>0</v>
      </c>
      <c r="J4" s="43"/>
      <c r="K4" s="182">
        <f t="shared" si="1"/>
        <v>0</v>
      </c>
      <c r="L4" s="43"/>
      <c r="M4" s="182">
        <f t="shared" si="2"/>
        <v>0</v>
      </c>
      <c r="N4" s="43"/>
      <c r="O4" s="182">
        <f t="shared" si="3"/>
        <v>0</v>
      </c>
      <c r="P4" s="43"/>
      <c r="Q4" s="182">
        <f t="shared" si="4"/>
        <v>0</v>
      </c>
      <c r="R4" s="43"/>
      <c r="S4" s="182">
        <f t="shared" si="5"/>
        <v>0</v>
      </c>
      <c r="T4" s="43"/>
      <c r="U4" s="182">
        <f t="shared" si="6"/>
        <v>0</v>
      </c>
      <c r="V4" s="43"/>
      <c r="W4" s="182">
        <f t="shared" si="7"/>
        <v>0</v>
      </c>
    </row>
    <row r="5" spans="1:23" ht="13.5" customHeight="1">
      <c r="A5" s="32" t="s">
        <v>148</v>
      </c>
      <c r="B5" s="47"/>
      <c r="C5" s="42"/>
      <c r="D5" s="43"/>
      <c r="E5" s="182">
        <f t="shared" si="8"/>
        <v>0</v>
      </c>
      <c r="F5" s="43"/>
      <c r="G5" s="182">
        <f t="shared" si="8"/>
        <v>0</v>
      </c>
      <c r="H5" s="43"/>
      <c r="I5" s="182">
        <f t="shared" si="0"/>
        <v>0</v>
      </c>
      <c r="J5" s="43"/>
      <c r="K5" s="182">
        <f t="shared" si="1"/>
        <v>0</v>
      </c>
      <c r="L5" s="43"/>
      <c r="M5" s="182">
        <f t="shared" si="2"/>
        <v>0</v>
      </c>
      <c r="N5" s="43"/>
      <c r="O5" s="182">
        <f t="shared" si="3"/>
        <v>0</v>
      </c>
      <c r="P5" s="43"/>
      <c r="Q5" s="182">
        <f t="shared" si="4"/>
        <v>0</v>
      </c>
      <c r="R5" s="43"/>
      <c r="S5" s="182">
        <f t="shared" si="5"/>
        <v>0</v>
      </c>
      <c r="T5" s="43"/>
      <c r="U5" s="182">
        <f t="shared" si="6"/>
        <v>0</v>
      </c>
      <c r="V5" s="43"/>
      <c r="W5" s="182">
        <f t="shared" si="7"/>
        <v>0</v>
      </c>
    </row>
    <row r="6" spans="1:23" ht="13.5" customHeight="1">
      <c r="A6" s="32" t="s">
        <v>149</v>
      </c>
      <c r="B6" s="47"/>
      <c r="C6" s="42"/>
      <c r="D6" s="43"/>
      <c r="E6" s="182">
        <f t="shared" si="8"/>
        <v>0</v>
      </c>
      <c r="F6" s="43"/>
      <c r="G6" s="182">
        <f t="shared" si="8"/>
        <v>0</v>
      </c>
      <c r="H6" s="43"/>
      <c r="I6" s="182">
        <f t="shared" si="0"/>
        <v>0</v>
      </c>
      <c r="J6" s="43"/>
      <c r="K6" s="182">
        <f t="shared" si="1"/>
        <v>0</v>
      </c>
      <c r="L6" s="43"/>
      <c r="M6" s="182">
        <f t="shared" si="2"/>
        <v>0</v>
      </c>
      <c r="N6" s="43"/>
      <c r="O6" s="182">
        <f t="shared" si="3"/>
        <v>0</v>
      </c>
      <c r="P6" s="43"/>
      <c r="Q6" s="182">
        <f t="shared" si="4"/>
        <v>0</v>
      </c>
      <c r="R6" s="43"/>
      <c r="S6" s="182">
        <f t="shared" si="5"/>
        <v>0</v>
      </c>
      <c r="T6" s="43"/>
      <c r="U6" s="182">
        <f t="shared" si="6"/>
        <v>0</v>
      </c>
      <c r="V6" s="43"/>
      <c r="W6" s="182">
        <f t="shared" si="7"/>
        <v>0</v>
      </c>
    </row>
    <row r="7" spans="1:23" ht="13.5" customHeight="1">
      <c r="A7" s="32" t="s">
        <v>150</v>
      </c>
      <c r="B7" s="47"/>
      <c r="C7" s="42"/>
      <c r="D7" s="43"/>
      <c r="E7" s="182">
        <f t="shared" si="8"/>
        <v>0</v>
      </c>
      <c r="F7" s="43"/>
      <c r="G7" s="182">
        <f t="shared" si="8"/>
        <v>0</v>
      </c>
      <c r="H7" s="43"/>
      <c r="I7" s="182">
        <f t="shared" si="0"/>
        <v>0</v>
      </c>
      <c r="J7" s="43"/>
      <c r="K7" s="182">
        <f t="shared" si="1"/>
        <v>0</v>
      </c>
      <c r="L7" s="43"/>
      <c r="M7" s="182">
        <f t="shared" si="2"/>
        <v>0</v>
      </c>
      <c r="N7" s="43"/>
      <c r="O7" s="182">
        <f t="shared" si="3"/>
        <v>0</v>
      </c>
      <c r="P7" s="43"/>
      <c r="Q7" s="182">
        <f t="shared" si="4"/>
        <v>0</v>
      </c>
      <c r="R7" s="43"/>
      <c r="S7" s="182">
        <f t="shared" si="5"/>
        <v>0</v>
      </c>
      <c r="T7" s="43"/>
      <c r="U7" s="182">
        <f t="shared" si="6"/>
        <v>0</v>
      </c>
      <c r="V7" s="43"/>
      <c r="W7" s="182">
        <f t="shared" si="7"/>
        <v>0</v>
      </c>
    </row>
    <row r="8" spans="1:23" ht="13.5" customHeight="1">
      <c r="A8" s="32" t="s">
        <v>151</v>
      </c>
      <c r="B8" s="47"/>
      <c r="C8" s="42"/>
      <c r="D8" s="43"/>
      <c r="E8" s="182">
        <f t="shared" si="8"/>
        <v>0</v>
      </c>
      <c r="F8" s="43"/>
      <c r="G8" s="182">
        <f t="shared" si="8"/>
        <v>0</v>
      </c>
      <c r="H8" s="43"/>
      <c r="I8" s="182">
        <f t="shared" si="0"/>
        <v>0</v>
      </c>
      <c r="J8" s="43"/>
      <c r="K8" s="182">
        <f t="shared" si="1"/>
        <v>0</v>
      </c>
      <c r="L8" s="43"/>
      <c r="M8" s="182">
        <f t="shared" si="2"/>
        <v>0</v>
      </c>
      <c r="N8" s="43"/>
      <c r="O8" s="182">
        <f t="shared" si="3"/>
        <v>0</v>
      </c>
      <c r="P8" s="43"/>
      <c r="Q8" s="182">
        <f t="shared" si="4"/>
        <v>0</v>
      </c>
      <c r="R8" s="43"/>
      <c r="S8" s="182">
        <f t="shared" si="5"/>
        <v>0</v>
      </c>
      <c r="T8" s="43"/>
      <c r="U8" s="182">
        <f t="shared" si="6"/>
        <v>0</v>
      </c>
      <c r="V8" s="43"/>
      <c r="W8" s="182">
        <f t="shared" si="7"/>
        <v>0</v>
      </c>
    </row>
    <row r="9" spans="1:23" ht="13.5" customHeight="1">
      <c r="A9" s="32" t="s">
        <v>152</v>
      </c>
      <c r="B9" s="47"/>
      <c r="C9" s="42"/>
      <c r="D9" s="43"/>
      <c r="E9" s="182">
        <f t="shared" si="8"/>
        <v>0</v>
      </c>
      <c r="F9" s="43"/>
      <c r="G9" s="182">
        <f t="shared" si="8"/>
        <v>0</v>
      </c>
      <c r="H9" s="43"/>
      <c r="I9" s="182">
        <f t="shared" si="0"/>
        <v>0</v>
      </c>
      <c r="J9" s="43"/>
      <c r="K9" s="182">
        <f t="shared" si="1"/>
        <v>0</v>
      </c>
      <c r="L9" s="43"/>
      <c r="M9" s="182">
        <f t="shared" si="2"/>
        <v>0</v>
      </c>
      <c r="N9" s="43"/>
      <c r="O9" s="182">
        <f t="shared" si="3"/>
        <v>0</v>
      </c>
      <c r="P9" s="43"/>
      <c r="Q9" s="182">
        <f t="shared" si="4"/>
        <v>0</v>
      </c>
      <c r="R9" s="43"/>
      <c r="S9" s="182">
        <f t="shared" si="5"/>
        <v>0</v>
      </c>
      <c r="T9" s="43"/>
      <c r="U9" s="182">
        <f t="shared" si="6"/>
        <v>0</v>
      </c>
      <c r="V9" s="43"/>
      <c r="W9" s="182">
        <f t="shared" si="7"/>
        <v>0</v>
      </c>
    </row>
    <row r="10" spans="1:23">
      <c r="A10" s="33" t="s">
        <v>153</v>
      </c>
      <c r="B10" s="133"/>
      <c r="C10" s="133"/>
      <c r="D10" s="44">
        <f>SUM(D3:D9)</f>
        <v>0</v>
      </c>
      <c r="E10" s="183">
        <f>SUM(E3:E9)</f>
        <v>0</v>
      </c>
      <c r="F10" s="44">
        <f t="shared" ref="F10:W10" si="9">SUM(F3:F9)</f>
        <v>0</v>
      </c>
      <c r="G10" s="183">
        <f t="shared" si="9"/>
        <v>0</v>
      </c>
      <c r="H10" s="44">
        <f t="shared" si="9"/>
        <v>0</v>
      </c>
      <c r="I10" s="183">
        <f t="shared" si="9"/>
        <v>0</v>
      </c>
      <c r="J10" s="44">
        <f t="shared" si="9"/>
        <v>0</v>
      </c>
      <c r="K10" s="183">
        <f t="shared" si="9"/>
        <v>0</v>
      </c>
      <c r="L10" s="44">
        <f t="shared" si="9"/>
        <v>0</v>
      </c>
      <c r="M10" s="183">
        <f t="shared" si="9"/>
        <v>0</v>
      </c>
      <c r="N10" s="44">
        <f t="shared" si="9"/>
        <v>0</v>
      </c>
      <c r="O10" s="183">
        <f t="shared" si="9"/>
        <v>0</v>
      </c>
      <c r="P10" s="44">
        <f t="shared" si="9"/>
        <v>0</v>
      </c>
      <c r="Q10" s="183">
        <f t="shared" si="9"/>
        <v>0</v>
      </c>
      <c r="R10" s="44">
        <f t="shared" si="9"/>
        <v>0</v>
      </c>
      <c r="S10" s="183">
        <f t="shared" si="9"/>
        <v>0</v>
      </c>
      <c r="T10" s="44">
        <f t="shared" si="9"/>
        <v>0</v>
      </c>
      <c r="U10" s="183">
        <f t="shared" si="9"/>
        <v>0</v>
      </c>
      <c r="V10" s="44">
        <f t="shared" si="9"/>
        <v>0</v>
      </c>
      <c r="W10" s="183">
        <f t="shared" si="9"/>
        <v>0</v>
      </c>
    </row>
    <row r="11" spans="1:23" ht="7.5" customHeight="1"/>
    <row r="12" spans="1:23" ht="57" customHeight="1">
      <c r="A12" s="198" t="s">
        <v>154</v>
      </c>
      <c r="B12" s="401"/>
      <c r="C12" s="402"/>
      <c r="D12" s="401" t="s">
        <v>66</v>
      </c>
      <c r="E12" s="402"/>
      <c r="F12" s="401" t="s">
        <v>67</v>
      </c>
      <c r="G12" s="402"/>
      <c r="H12" s="401" t="s">
        <v>68</v>
      </c>
      <c r="I12" s="402"/>
      <c r="J12" s="401" t="s">
        <v>69</v>
      </c>
      <c r="K12" s="402"/>
      <c r="L12" s="401" t="s">
        <v>70</v>
      </c>
      <c r="M12" s="402"/>
      <c r="N12" s="401" t="s">
        <v>71</v>
      </c>
      <c r="O12" s="402"/>
      <c r="P12" s="401" t="s">
        <v>72</v>
      </c>
      <c r="Q12" s="402"/>
      <c r="R12" s="401" t="s">
        <v>73</v>
      </c>
      <c r="S12" s="402"/>
      <c r="T12" s="401" t="s">
        <v>74</v>
      </c>
      <c r="U12" s="402"/>
      <c r="V12" s="401" t="s">
        <v>75</v>
      </c>
      <c r="W12" s="402"/>
    </row>
    <row r="13" spans="1:23" ht="30" customHeight="1">
      <c r="A13" s="197"/>
      <c r="B13" s="197" t="s">
        <v>42</v>
      </c>
      <c r="C13" s="197" t="s">
        <v>127</v>
      </c>
      <c r="D13" s="197" t="s">
        <v>144</v>
      </c>
      <c r="E13" s="197" t="s">
        <v>145</v>
      </c>
      <c r="F13" s="197" t="s">
        <v>144</v>
      </c>
      <c r="G13" s="197" t="s">
        <v>145</v>
      </c>
      <c r="H13" s="197" t="s">
        <v>144</v>
      </c>
      <c r="I13" s="197" t="s">
        <v>145</v>
      </c>
      <c r="J13" s="197" t="s">
        <v>144</v>
      </c>
      <c r="K13" s="197" t="s">
        <v>145</v>
      </c>
      <c r="L13" s="197" t="s">
        <v>144</v>
      </c>
      <c r="M13" s="197" t="s">
        <v>145</v>
      </c>
      <c r="N13" s="197" t="s">
        <v>144</v>
      </c>
      <c r="O13" s="197" t="s">
        <v>145</v>
      </c>
      <c r="P13" s="197" t="s">
        <v>144</v>
      </c>
      <c r="Q13" s="197" t="s">
        <v>145</v>
      </c>
      <c r="R13" s="197" t="s">
        <v>144</v>
      </c>
      <c r="S13" s="197" t="s">
        <v>145</v>
      </c>
      <c r="T13" s="197" t="s">
        <v>144</v>
      </c>
      <c r="U13" s="197" t="s">
        <v>145</v>
      </c>
      <c r="V13" s="197" t="s">
        <v>144</v>
      </c>
      <c r="W13" s="197" t="s">
        <v>145</v>
      </c>
    </row>
    <row r="14" spans="1:23" ht="13.5" customHeight="1">
      <c r="A14" s="32" t="s">
        <v>146</v>
      </c>
      <c r="B14" s="47"/>
      <c r="C14" s="42"/>
      <c r="D14" s="43"/>
      <c r="E14" s="182">
        <f t="shared" ref="E14:E20" si="10">$C14*D14</f>
        <v>0</v>
      </c>
      <c r="F14" s="43"/>
      <c r="G14" s="182">
        <f t="shared" ref="G14:G20" si="11">$C14*F14</f>
        <v>0</v>
      </c>
      <c r="H14" s="43"/>
      <c r="I14" s="182">
        <f t="shared" ref="I14:I20" si="12">$C14*H14</f>
        <v>0</v>
      </c>
      <c r="J14" s="43"/>
      <c r="K14" s="182">
        <f t="shared" ref="K14:K20" si="13">$C14*J14</f>
        <v>0</v>
      </c>
      <c r="L14" s="43"/>
      <c r="M14" s="182">
        <f t="shared" ref="M14:M20" si="14">$C14*L14</f>
        <v>0</v>
      </c>
      <c r="N14" s="43"/>
      <c r="O14" s="182">
        <f t="shared" ref="O14:O20" si="15">$C14*N14</f>
        <v>0</v>
      </c>
      <c r="P14" s="43"/>
      <c r="Q14" s="182">
        <f t="shared" ref="Q14:Q20" si="16">$C14*P14</f>
        <v>0</v>
      </c>
      <c r="R14" s="43"/>
      <c r="S14" s="182">
        <f t="shared" ref="S14:S20" si="17">$C14*R14</f>
        <v>0</v>
      </c>
      <c r="T14" s="43"/>
      <c r="U14" s="182">
        <f t="shared" ref="U14:U20" si="18">$C14*T14</f>
        <v>0</v>
      </c>
      <c r="V14" s="43"/>
      <c r="W14" s="182">
        <f t="shared" ref="W14:W20" si="19">$C14*V14</f>
        <v>0</v>
      </c>
    </row>
    <row r="15" spans="1:23" ht="13.5" customHeight="1">
      <c r="A15" s="32" t="s">
        <v>147</v>
      </c>
      <c r="B15" s="47"/>
      <c r="C15" s="42"/>
      <c r="D15" s="43"/>
      <c r="E15" s="182">
        <f t="shared" si="10"/>
        <v>0</v>
      </c>
      <c r="F15" s="43"/>
      <c r="G15" s="182">
        <f t="shared" si="11"/>
        <v>0</v>
      </c>
      <c r="H15" s="43"/>
      <c r="I15" s="182">
        <f t="shared" si="12"/>
        <v>0</v>
      </c>
      <c r="J15" s="43"/>
      <c r="K15" s="182">
        <f t="shared" si="13"/>
        <v>0</v>
      </c>
      <c r="L15" s="43"/>
      <c r="M15" s="182">
        <f t="shared" si="14"/>
        <v>0</v>
      </c>
      <c r="N15" s="43"/>
      <c r="O15" s="182">
        <f t="shared" si="15"/>
        <v>0</v>
      </c>
      <c r="P15" s="43"/>
      <c r="Q15" s="182">
        <f t="shared" si="16"/>
        <v>0</v>
      </c>
      <c r="R15" s="43"/>
      <c r="S15" s="182">
        <f t="shared" si="17"/>
        <v>0</v>
      </c>
      <c r="T15" s="43"/>
      <c r="U15" s="182">
        <f t="shared" si="18"/>
        <v>0</v>
      </c>
      <c r="V15" s="43"/>
      <c r="W15" s="182">
        <f t="shared" si="19"/>
        <v>0</v>
      </c>
    </row>
    <row r="16" spans="1:23" ht="13.5" customHeight="1">
      <c r="A16" s="32" t="s">
        <v>148</v>
      </c>
      <c r="B16" s="47"/>
      <c r="C16" s="42"/>
      <c r="D16" s="43"/>
      <c r="E16" s="182">
        <f t="shared" si="10"/>
        <v>0</v>
      </c>
      <c r="F16" s="43"/>
      <c r="G16" s="182">
        <f t="shared" si="11"/>
        <v>0</v>
      </c>
      <c r="H16" s="43"/>
      <c r="I16" s="182">
        <f t="shared" si="12"/>
        <v>0</v>
      </c>
      <c r="J16" s="43"/>
      <c r="K16" s="182">
        <f t="shared" si="13"/>
        <v>0</v>
      </c>
      <c r="L16" s="43"/>
      <c r="M16" s="182">
        <f t="shared" si="14"/>
        <v>0</v>
      </c>
      <c r="N16" s="43"/>
      <c r="O16" s="182">
        <f t="shared" si="15"/>
        <v>0</v>
      </c>
      <c r="P16" s="43"/>
      <c r="Q16" s="182">
        <f t="shared" si="16"/>
        <v>0</v>
      </c>
      <c r="R16" s="43"/>
      <c r="S16" s="182">
        <f t="shared" si="17"/>
        <v>0</v>
      </c>
      <c r="T16" s="43"/>
      <c r="U16" s="182">
        <f t="shared" si="18"/>
        <v>0</v>
      </c>
      <c r="V16" s="43"/>
      <c r="W16" s="182">
        <f t="shared" si="19"/>
        <v>0</v>
      </c>
    </row>
    <row r="17" spans="1:23" ht="13.5" customHeight="1">
      <c r="A17" s="32" t="s">
        <v>149</v>
      </c>
      <c r="B17" s="47"/>
      <c r="C17" s="42"/>
      <c r="D17" s="43"/>
      <c r="E17" s="182">
        <f t="shared" si="10"/>
        <v>0</v>
      </c>
      <c r="F17" s="43"/>
      <c r="G17" s="182">
        <f t="shared" si="11"/>
        <v>0</v>
      </c>
      <c r="H17" s="43"/>
      <c r="I17" s="182">
        <f t="shared" si="12"/>
        <v>0</v>
      </c>
      <c r="J17" s="43"/>
      <c r="K17" s="182">
        <f t="shared" si="13"/>
        <v>0</v>
      </c>
      <c r="L17" s="43"/>
      <c r="M17" s="182">
        <f t="shared" si="14"/>
        <v>0</v>
      </c>
      <c r="N17" s="43"/>
      <c r="O17" s="182">
        <f t="shared" si="15"/>
        <v>0</v>
      </c>
      <c r="P17" s="43"/>
      <c r="Q17" s="182">
        <f t="shared" si="16"/>
        <v>0</v>
      </c>
      <c r="R17" s="43"/>
      <c r="S17" s="182">
        <f t="shared" si="17"/>
        <v>0</v>
      </c>
      <c r="T17" s="43"/>
      <c r="U17" s="182">
        <f t="shared" si="18"/>
        <v>0</v>
      </c>
      <c r="V17" s="43"/>
      <c r="W17" s="182">
        <f t="shared" si="19"/>
        <v>0</v>
      </c>
    </row>
    <row r="18" spans="1:23" ht="13.5" customHeight="1">
      <c r="A18" s="32" t="s">
        <v>150</v>
      </c>
      <c r="B18" s="47"/>
      <c r="C18" s="42"/>
      <c r="D18" s="43"/>
      <c r="E18" s="182">
        <f t="shared" si="10"/>
        <v>0</v>
      </c>
      <c r="F18" s="43"/>
      <c r="G18" s="182">
        <f t="shared" si="11"/>
        <v>0</v>
      </c>
      <c r="H18" s="43"/>
      <c r="I18" s="182">
        <f t="shared" si="12"/>
        <v>0</v>
      </c>
      <c r="J18" s="43"/>
      <c r="K18" s="182">
        <f t="shared" si="13"/>
        <v>0</v>
      </c>
      <c r="L18" s="43"/>
      <c r="M18" s="182">
        <f t="shared" si="14"/>
        <v>0</v>
      </c>
      <c r="N18" s="43"/>
      <c r="O18" s="182">
        <f t="shared" si="15"/>
        <v>0</v>
      </c>
      <c r="P18" s="43"/>
      <c r="Q18" s="182">
        <f t="shared" si="16"/>
        <v>0</v>
      </c>
      <c r="R18" s="43"/>
      <c r="S18" s="182">
        <f t="shared" si="17"/>
        <v>0</v>
      </c>
      <c r="T18" s="43"/>
      <c r="U18" s="182">
        <f t="shared" si="18"/>
        <v>0</v>
      </c>
      <c r="V18" s="43"/>
      <c r="W18" s="182">
        <f t="shared" si="19"/>
        <v>0</v>
      </c>
    </row>
    <row r="19" spans="1:23" ht="13.5" customHeight="1">
      <c r="A19" s="32" t="s">
        <v>151</v>
      </c>
      <c r="B19" s="47"/>
      <c r="C19" s="42"/>
      <c r="D19" s="43"/>
      <c r="E19" s="182">
        <f t="shared" si="10"/>
        <v>0</v>
      </c>
      <c r="F19" s="43"/>
      <c r="G19" s="182">
        <f t="shared" si="11"/>
        <v>0</v>
      </c>
      <c r="H19" s="43"/>
      <c r="I19" s="182">
        <f t="shared" si="12"/>
        <v>0</v>
      </c>
      <c r="J19" s="43"/>
      <c r="K19" s="182">
        <f t="shared" si="13"/>
        <v>0</v>
      </c>
      <c r="L19" s="43"/>
      <c r="M19" s="182">
        <f t="shared" si="14"/>
        <v>0</v>
      </c>
      <c r="N19" s="43"/>
      <c r="O19" s="182">
        <f t="shared" si="15"/>
        <v>0</v>
      </c>
      <c r="P19" s="43"/>
      <c r="Q19" s="182">
        <f t="shared" si="16"/>
        <v>0</v>
      </c>
      <c r="R19" s="43"/>
      <c r="S19" s="182">
        <f t="shared" si="17"/>
        <v>0</v>
      </c>
      <c r="T19" s="43"/>
      <c r="U19" s="182">
        <f t="shared" si="18"/>
        <v>0</v>
      </c>
      <c r="V19" s="43"/>
      <c r="W19" s="182">
        <f t="shared" si="19"/>
        <v>0</v>
      </c>
    </row>
    <row r="20" spans="1:23" ht="13.5" customHeight="1">
      <c r="A20" s="32" t="s">
        <v>152</v>
      </c>
      <c r="B20" s="47"/>
      <c r="C20" s="42"/>
      <c r="D20" s="43"/>
      <c r="E20" s="182">
        <f t="shared" si="10"/>
        <v>0</v>
      </c>
      <c r="F20" s="43"/>
      <c r="G20" s="182">
        <f t="shared" si="11"/>
        <v>0</v>
      </c>
      <c r="H20" s="43"/>
      <c r="I20" s="182">
        <f t="shared" si="12"/>
        <v>0</v>
      </c>
      <c r="J20" s="43"/>
      <c r="K20" s="182">
        <f t="shared" si="13"/>
        <v>0</v>
      </c>
      <c r="L20" s="43"/>
      <c r="M20" s="182">
        <f t="shared" si="14"/>
        <v>0</v>
      </c>
      <c r="N20" s="43"/>
      <c r="O20" s="182">
        <f t="shared" si="15"/>
        <v>0</v>
      </c>
      <c r="P20" s="43"/>
      <c r="Q20" s="182">
        <f t="shared" si="16"/>
        <v>0</v>
      </c>
      <c r="R20" s="43"/>
      <c r="S20" s="182">
        <f t="shared" si="17"/>
        <v>0</v>
      </c>
      <c r="T20" s="43"/>
      <c r="U20" s="182">
        <f t="shared" si="18"/>
        <v>0</v>
      </c>
      <c r="V20" s="43"/>
      <c r="W20" s="182">
        <f t="shared" si="19"/>
        <v>0</v>
      </c>
    </row>
    <row r="21" spans="1:23">
      <c r="A21" s="33" t="s">
        <v>155</v>
      </c>
      <c r="B21" s="133"/>
      <c r="C21" s="133"/>
      <c r="D21" s="44">
        <f t="shared" ref="D21:W21" si="20">SUM(D14:D20)</f>
        <v>0</v>
      </c>
      <c r="E21" s="183">
        <f t="shared" si="20"/>
        <v>0</v>
      </c>
      <c r="F21" s="44">
        <f t="shared" si="20"/>
        <v>0</v>
      </c>
      <c r="G21" s="183">
        <f t="shared" si="20"/>
        <v>0</v>
      </c>
      <c r="H21" s="44">
        <f t="shared" si="20"/>
        <v>0</v>
      </c>
      <c r="I21" s="183">
        <f t="shared" si="20"/>
        <v>0</v>
      </c>
      <c r="J21" s="44">
        <f t="shared" si="20"/>
        <v>0</v>
      </c>
      <c r="K21" s="183">
        <f t="shared" si="20"/>
        <v>0</v>
      </c>
      <c r="L21" s="44">
        <f t="shared" si="20"/>
        <v>0</v>
      </c>
      <c r="M21" s="183">
        <f t="shared" si="20"/>
        <v>0</v>
      </c>
      <c r="N21" s="44">
        <f t="shared" si="20"/>
        <v>0</v>
      </c>
      <c r="O21" s="183">
        <f t="shared" si="20"/>
        <v>0</v>
      </c>
      <c r="P21" s="44">
        <f t="shared" si="20"/>
        <v>0</v>
      </c>
      <c r="Q21" s="183">
        <f t="shared" si="20"/>
        <v>0</v>
      </c>
      <c r="R21" s="44">
        <f t="shared" si="20"/>
        <v>0</v>
      </c>
      <c r="S21" s="183">
        <f t="shared" si="20"/>
        <v>0</v>
      </c>
      <c r="T21" s="44">
        <f t="shared" si="20"/>
        <v>0</v>
      </c>
      <c r="U21" s="183">
        <f t="shared" si="20"/>
        <v>0</v>
      </c>
      <c r="V21" s="44">
        <f t="shared" si="20"/>
        <v>0</v>
      </c>
      <c r="W21" s="183">
        <f t="shared" si="20"/>
        <v>0</v>
      </c>
    </row>
    <row r="23" spans="1:23" ht="23.25" customHeight="1">
      <c r="A23" s="198" t="s">
        <v>156</v>
      </c>
      <c r="B23" s="401"/>
      <c r="C23" s="402"/>
      <c r="D23" s="401" t="s">
        <v>66</v>
      </c>
      <c r="E23" s="402"/>
      <c r="F23" s="401" t="s">
        <v>67</v>
      </c>
      <c r="G23" s="402"/>
      <c r="H23" s="401" t="s">
        <v>68</v>
      </c>
      <c r="I23" s="402"/>
      <c r="J23" s="401" t="s">
        <v>69</v>
      </c>
      <c r="K23" s="402"/>
      <c r="L23" s="401" t="s">
        <v>70</v>
      </c>
      <c r="M23" s="402"/>
      <c r="N23" s="401" t="s">
        <v>71</v>
      </c>
      <c r="O23" s="402"/>
      <c r="P23" s="401" t="s">
        <v>72</v>
      </c>
      <c r="Q23" s="402"/>
      <c r="R23" s="401" t="s">
        <v>73</v>
      </c>
      <c r="S23" s="402"/>
      <c r="T23" s="401" t="s">
        <v>74</v>
      </c>
      <c r="U23" s="402"/>
      <c r="V23" s="401" t="s">
        <v>75</v>
      </c>
      <c r="W23" s="402"/>
    </row>
    <row r="24" spans="1:23" ht="30" customHeight="1">
      <c r="A24" s="197"/>
      <c r="B24" s="197" t="s">
        <v>42</v>
      </c>
      <c r="C24" s="197" t="s">
        <v>127</v>
      </c>
      <c r="D24" s="197" t="s">
        <v>144</v>
      </c>
      <c r="E24" s="197" t="s">
        <v>145</v>
      </c>
      <c r="F24" s="197" t="s">
        <v>144</v>
      </c>
      <c r="G24" s="197" t="s">
        <v>145</v>
      </c>
      <c r="H24" s="197" t="s">
        <v>144</v>
      </c>
      <c r="I24" s="197" t="s">
        <v>145</v>
      </c>
      <c r="J24" s="197" t="s">
        <v>144</v>
      </c>
      <c r="K24" s="197" t="s">
        <v>145</v>
      </c>
      <c r="L24" s="197" t="s">
        <v>144</v>
      </c>
      <c r="M24" s="197" t="s">
        <v>145</v>
      </c>
      <c r="N24" s="197" t="s">
        <v>144</v>
      </c>
      <c r="O24" s="197" t="s">
        <v>145</v>
      </c>
      <c r="P24" s="197" t="s">
        <v>144</v>
      </c>
      <c r="Q24" s="197" t="s">
        <v>145</v>
      </c>
      <c r="R24" s="197" t="s">
        <v>144</v>
      </c>
      <c r="S24" s="197" t="s">
        <v>145</v>
      </c>
      <c r="T24" s="197" t="s">
        <v>144</v>
      </c>
      <c r="U24" s="197" t="s">
        <v>145</v>
      </c>
      <c r="V24" s="197" t="s">
        <v>144</v>
      </c>
      <c r="W24" s="197" t="s">
        <v>145</v>
      </c>
    </row>
    <row r="25" spans="1:23" ht="24.75" customHeight="1">
      <c r="A25" s="33" t="s">
        <v>157</v>
      </c>
      <c r="B25" s="133"/>
      <c r="C25" s="133"/>
      <c r="D25" s="44">
        <f>D21+D10</f>
        <v>0</v>
      </c>
      <c r="E25" s="44">
        <f t="shared" ref="E25:W25" si="21">E21+E10</f>
        <v>0</v>
      </c>
      <c r="F25" s="44">
        <f t="shared" si="21"/>
        <v>0</v>
      </c>
      <c r="G25" s="44">
        <f t="shared" si="21"/>
        <v>0</v>
      </c>
      <c r="H25" s="44">
        <f t="shared" si="21"/>
        <v>0</v>
      </c>
      <c r="I25" s="44">
        <f t="shared" si="21"/>
        <v>0</v>
      </c>
      <c r="J25" s="44">
        <f t="shared" si="21"/>
        <v>0</v>
      </c>
      <c r="K25" s="44">
        <f t="shared" si="21"/>
        <v>0</v>
      </c>
      <c r="L25" s="44">
        <f t="shared" si="21"/>
        <v>0</v>
      </c>
      <c r="M25" s="44">
        <f t="shared" si="21"/>
        <v>0</v>
      </c>
      <c r="N25" s="44">
        <f t="shared" si="21"/>
        <v>0</v>
      </c>
      <c r="O25" s="44">
        <f t="shared" si="21"/>
        <v>0</v>
      </c>
      <c r="P25" s="44">
        <f t="shared" si="21"/>
        <v>0</v>
      </c>
      <c r="Q25" s="44">
        <f t="shared" si="21"/>
        <v>0</v>
      </c>
      <c r="R25" s="44">
        <f t="shared" si="21"/>
        <v>0</v>
      </c>
      <c r="S25" s="44">
        <f t="shared" si="21"/>
        <v>0</v>
      </c>
      <c r="T25" s="44">
        <f t="shared" si="21"/>
        <v>0</v>
      </c>
      <c r="U25" s="44">
        <f t="shared" si="21"/>
        <v>0</v>
      </c>
      <c r="V25" s="44">
        <f t="shared" si="21"/>
        <v>0</v>
      </c>
      <c r="W25" s="44">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23</vt:i4>
      </vt:variant>
    </vt:vector>
  </HeadingPairs>
  <TitlesOfParts>
    <vt:vector size="23" baseType="lpstr">
      <vt:lpstr>Οδηγίες</vt:lpstr>
      <vt:lpstr>ΚΟΣΤΟΣ</vt:lpstr>
      <vt:lpstr>ΑΠΟΡΡΟΦΗΣΗ &amp; ΕΚΜΕΤΑΛΛΕΥΣΗ ΕΠ</vt:lpstr>
      <vt:lpstr>ΠΩΛΗΣΕΙΣ-ΜΙΣΘΩΣΕΙΣ</vt:lpstr>
      <vt:lpstr>ΛΟΙΠΑ ΕΣΟΔΑ</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lpstr>ΛΜΟΣ 3-ετίας</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dc:creator>
  <cp:keywords/>
  <dc:description/>
  <cp:lastModifiedBy>Elias Georgoulopoulos</cp:lastModifiedBy>
  <cp:revision/>
  <dcterms:created xsi:type="dcterms:W3CDTF">2011-04-18T08:16:20Z</dcterms:created>
  <dcterms:modified xsi:type="dcterms:W3CDTF">2026-02-02T13:54:39Z</dcterms:modified>
  <cp:category/>
  <cp:contentStatus/>
</cp:coreProperties>
</file>